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10005"/>
  </bookViews>
  <sheets>
    <sheet name="1600-МЗ" sheetId="1" r:id="rId1"/>
  </sheets>
  <definedNames>
    <definedName name="_xlnm.Print_Area" localSheetId="0">'1600-МЗ'!$A$1:$I$349</definedName>
  </definedNames>
  <calcPr calcId="125725"/>
</workbook>
</file>

<file path=xl/calcChain.xml><?xml version="1.0" encoding="utf-8"?>
<calcChain xmlns="http://schemas.openxmlformats.org/spreadsheetml/2006/main">
  <c r="C23" i="1"/>
  <c r="C21"/>
  <c r="C12"/>
  <c r="C7"/>
  <c r="C22" l="1"/>
  <c r="C19"/>
  <c r="C18"/>
  <c r="C17"/>
  <c r="C16"/>
  <c r="C15"/>
  <c r="C14"/>
  <c r="C13"/>
  <c r="C11"/>
  <c r="C10" l="1"/>
  <c r="C9"/>
  <c r="C8"/>
  <c r="D343" l="1"/>
  <c r="D342"/>
  <c r="D341"/>
  <c r="D322"/>
  <c r="D316"/>
  <c r="D300"/>
  <c r="D294"/>
  <c r="D278"/>
  <c r="D272"/>
  <c r="D257"/>
  <c r="D251"/>
  <c r="D235"/>
  <c r="D229"/>
  <c r="D213"/>
  <c r="D207"/>
  <c r="D191"/>
  <c r="D185"/>
  <c r="D169"/>
  <c r="D163"/>
  <c r="D147"/>
  <c r="D141"/>
  <c r="D125"/>
  <c r="D119"/>
  <c r="D103"/>
  <c r="D97"/>
  <c r="D81"/>
  <c r="D75"/>
  <c r="D59"/>
  <c r="D53"/>
  <c r="D37"/>
  <c r="D31"/>
  <c r="D345" l="1"/>
  <c r="D48"/>
  <c r="D8" s="1"/>
  <c r="D70"/>
  <c r="D9" s="1"/>
  <c r="D92"/>
  <c r="D10" s="1"/>
  <c r="D114"/>
  <c r="D11" s="1"/>
  <c r="D136"/>
  <c r="D13" s="1"/>
  <c r="D158"/>
  <c r="D14" s="1"/>
  <c r="D180"/>
  <c r="D15" s="1"/>
  <c r="D202"/>
  <c r="D16" s="1"/>
  <c r="D224"/>
  <c r="D17" s="1"/>
  <c r="D246"/>
  <c r="D18" s="1"/>
  <c r="D268"/>
  <c r="D19" s="1"/>
  <c r="D289"/>
  <c r="D311"/>
  <c r="D22" s="1"/>
  <c r="D21" s="1"/>
  <c r="E21" s="1"/>
  <c r="D333"/>
  <c r="D23" s="1"/>
  <c r="E23" s="1"/>
  <c r="D339"/>
  <c r="D347" s="1"/>
  <c r="D12" l="1"/>
  <c r="E12" s="1"/>
  <c r="D7"/>
  <c r="E7" l="1"/>
  <c r="D24"/>
  <c r="E24" l="1"/>
  <c r="D348"/>
  <c r="D25"/>
</calcChain>
</file>

<file path=xl/sharedStrings.xml><?xml version="1.0" encoding="utf-8"?>
<sst xmlns="http://schemas.openxmlformats.org/spreadsheetml/2006/main" count="280" uniqueCount="122">
  <si>
    <t>Разходи</t>
  </si>
  <si>
    <t>Наименование на областта на политика / бюджетната програма</t>
  </si>
  <si>
    <t>Сума
(в лева)</t>
  </si>
  <si>
    <t>(2) Утвърждава разпределение на разходите по ал. 1 по области на политики и бюджетни програми, както следва:</t>
  </si>
  <si>
    <t>№</t>
  </si>
  <si>
    <t>Политика в областта на промоцията, превенцията и контрола на общественото здраве</t>
  </si>
  <si>
    <t>Политика в областта на диагностиката и лечението</t>
  </si>
  <si>
    <t>Политика в областта на лекарствените продукти и медицинските изделия</t>
  </si>
  <si>
    <t>Бюджетна програма „Администрация“</t>
  </si>
  <si>
    <t>Всичко:</t>
  </si>
  <si>
    <t>Общо:</t>
  </si>
  <si>
    <t>(лева)</t>
  </si>
  <si>
    <t>Разходи по програмата</t>
  </si>
  <si>
    <t xml:space="preserve">Сума </t>
  </si>
  <si>
    <t>I.Общо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</si>
  <si>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</si>
  <si>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</si>
  <si>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</si>
  <si>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</si>
  <si>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II.Администрирани разходни параграфи по бюджета</t>
  </si>
  <si>
    <t>Стипендии</t>
  </si>
  <si>
    <t>3 …..</t>
  </si>
  <si>
    <t>ІІІ.Общо разходи (I+II)</t>
  </si>
  <si>
    <t>Издръжка - разходи за централна доставка на лекарствени продукти</t>
  </si>
  <si>
    <t>Разходи за членски внос и участие в нетърговски организации и дейности</t>
  </si>
  <si>
    <t>Текущи трансфери, обезщетения и помощи за домакинства - разходи за лечение на български граждани в чужбина</t>
  </si>
  <si>
    <t>Текущи трансфери, обезщетения и помощи за домакинства - разходи за дейности по асистирана репродукция</t>
  </si>
  <si>
    <t>Текущи трансфери, обезщетения и помощи за домакинства- разходи за лечение на български граждани до 18 годишна възраст</t>
  </si>
  <si>
    <t>Издръжка</t>
  </si>
  <si>
    <t>Показатели по отделните бюджетни програми в рамките на утвърдените със Закона за държавния бюджет на Република България за 2015 г. (ЗДБРБ за 2015 г.) разходи по области на политики и/или бюджетни програми по бюджета на Министерство на здравеоипазването за 2015 г.</t>
  </si>
  <si>
    <t>Закон за държавния бюджет на Република България за 2015 г. 
ДВ брой: 107, от 24.12.2014 г.</t>
  </si>
  <si>
    <r>
      <t>Чл. 15.</t>
    </r>
    <r>
      <rPr>
        <sz val="8.5"/>
        <color rgb="FF000000"/>
        <rFont val="Verdana"/>
        <family val="2"/>
        <charset val="204"/>
      </rPr>
      <t> (1) Приема бюджета на Министерството на здравеопазването за 2015 г., както следва:</t>
    </r>
  </si>
  <si>
    <t>Показатели</t>
  </si>
  <si>
    <t>Сума (хил. лв.)</t>
  </si>
  <si>
    <t>I.</t>
  </si>
  <si>
    <t>ПРИХОДИ, ПОМОЩИ И ДАРЕНИЯ</t>
  </si>
  <si>
    <t>1.</t>
  </si>
  <si>
    <t>Неданъчни приходи</t>
  </si>
  <si>
    <t>    в т.ч. приходи от държавни такси</t>
  </si>
  <si>
    <t>II.</t>
  </si>
  <si>
    <t>РАЗХОДИ                    </t>
  </si>
  <si>
    <t>1.  </t>
  </si>
  <si>
    <t>Текущи разходи                     </t>
  </si>
  <si>
    <t>в т.ч.</t>
  </si>
  <si>
    <t>1.1.</t>
  </si>
  <si>
    <t>Персонал</t>
  </si>
  <si>
    <t>   в т.ч. Персонал без делегирани бюджети</t>
  </si>
  <si>
    <t>1.2.</t>
  </si>
  <si>
    <t> Субсидии</t>
  </si>
  <si>
    <t>1.2.1.</t>
  </si>
  <si>
    <t> Субсидии за нефинансови предприятия</t>
  </si>
  <si>
    <t>1.3.</t>
  </si>
  <si>
    <t> Текущи трансфери, обезщетения и помощи за домакинствата</t>
  </si>
  <si>
    <t>2.  </t>
  </si>
  <si>
    <t>Капиталови разходи</t>
  </si>
  <si>
    <t>III.</t>
  </si>
  <si>
    <t>БЮДЖЕТНИ ВЗАИМООТНОШЕНИЯ (ТРАНСФЕРИ) – (+/-)</t>
  </si>
  <si>
    <t>Бюджетно взаимоотношение с централния бюджет (+/-)</t>
  </si>
  <si>
    <t>2.</t>
  </si>
  <si>
    <t>Бюджетни взаимоотношения с други бюджетни организации (+/-)</t>
  </si>
  <si>
    <t>2.1.</t>
  </si>
  <si>
    <t>    Предоставени трансфери (-)</t>
  </si>
  <si>
    <t>IV.</t>
  </si>
  <si>
    <t>БЮДЖЕТНО САЛДО (І-ІІ+ІІІ)</t>
  </si>
  <si>
    <t>V.</t>
  </si>
  <si>
    <t>ОПЕРАЦИИ В ЧАСТТА НА ФИНАНСИРАНЕТО – НЕТО</t>
  </si>
  <si>
    <t>Наименование на областта на политика/бюджетната програма</t>
  </si>
  <si>
    <t>3.</t>
  </si>
  <si>
    <t>4.</t>
  </si>
  <si>
    <t>Класификационен код съгласно РМС № 436 от 2014 г., изм.с РМС № 798 от 2014 г.</t>
  </si>
  <si>
    <t>Разходи по области на политики и бюджетни програми</t>
  </si>
  <si>
    <t>Разпределение на ведомствените и администрираните разходи по бюджетни програми за 2015 г.</t>
  </si>
  <si>
    <t>Бюджетна програма „Профилактика и надзор на заразните болести“</t>
  </si>
  <si>
    <t>Бюджетна програма „Спешна медицинска помощ“</t>
  </si>
  <si>
    <t>Бюджетна програма „Осигуряване на кръв и кръвни продукти"</t>
  </si>
  <si>
    <t>Бюджетна програма „Медицинска експертиза “</t>
  </si>
  <si>
    <t>Ведомствени и администрирани разходи по бюджета за 2015 г. - общо</t>
  </si>
  <si>
    <t>Общо разходи по бюджетните програми на Министерство на здравеопазването</t>
  </si>
  <si>
    <t>II.Администрирани разходни параграфи по бюджета-общо</t>
  </si>
  <si>
    <t>Бюджетна програма „Достъпни и качествени лекарствени продукти и медицински изделия“</t>
  </si>
  <si>
    <t xml:space="preserve">Класификационен код на програмата:  1600-01-01 </t>
  </si>
  <si>
    <t>Класификационен код на програмата:  1600-01-02</t>
  </si>
  <si>
    <t>Класификационен код на програмата:  1600-01-03</t>
  </si>
  <si>
    <t xml:space="preserve">Класификационен код на програмата:  1600-01-04 </t>
  </si>
  <si>
    <t xml:space="preserve">Класификационен код на програмата:  1600-02-01 </t>
  </si>
  <si>
    <t xml:space="preserve">Класификационен код на програмата:  1600-02-02 </t>
  </si>
  <si>
    <t xml:space="preserve">Класификационен код на програмата:  1600-02-03 </t>
  </si>
  <si>
    <t xml:space="preserve">Класификационен код на програмата:  1600-02-04 </t>
  </si>
  <si>
    <t xml:space="preserve">Класификационен код на програмата:  1600-02-05 </t>
  </si>
  <si>
    <t xml:space="preserve">Класификационен код на програмата:  1600-02-06 </t>
  </si>
  <si>
    <t xml:space="preserve">Класификационен код на програмата:  1600-02-07 </t>
  </si>
  <si>
    <t>Класификационен код на програмата:  1600-03-01</t>
  </si>
  <si>
    <t>Класификационен код на програмата:  1600-04-00</t>
  </si>
  <si>
    <t xml:space="preserve">1600-01-01 </t>
  </si>
  <si>
    <t>1600-01-03</t>
  </si>
  <si>
    <t xml:space="preserve">1600-02-01 </t>
  </si>
  <si>
    <t xml:space="preserve">1600-02-02 </t>
  </si>
  <si>
    <t xml:space="preserve">1600-02-04 </t>
  </si>
  <si>
    <t xml:space="preserve">1600-02-06 </t>
  </si>
  <si>
    <t xml:space="preserve">1600-02-07 </t>
  </si>
  <si>
    <t>1600-03-01</t>
  </si>
  <si>
    <t>1600-04-00</t>
  </si>
  <si>
    <t xml:space="preserve">1600-01-00 </t>
  </si>
  <si>
    <t xml:space="preserve">1600-02-00 </t>
  </si>
  <si>
    <t>1600-03-00</t>
  </si>
  <si>
    <t>Субсидии за нефинасови предприятия - други</t>
  </si>
  <si>
    <t>1600-01-02</t>
  </si>
  <si>
    <t xml:space="preserve">1600-01-04 </t>
  </si>
  <si>
    <t xml:space="preserve">1600-02-03 </t>
  </si>
  <si>
    <t xml:space="preserve">1600-02-05 </t>
  </si>
  <si>
    <t>Бюджетна програма „Промоция и превенция на незаразните болести“</t>
  </si>
  <si>
    <t>Бюджетна програма „Намаляване търсенето на наркотични вещества“</t>
  </si>
  <si>
    <t>Бюджетна програма „Контрол на медицинските дейности и здравна информация“</t>
  </si>
  <si>
    <t>Бюджетна програма „Осигуряване на медицинска помощ на специфични групи от населението“</t>
  </si>
  <si>
    <t>Бюджетна програма „Психиатрична помощ“</t>
  </si>
  <si>
    <t>Бюджетна програма „Медико-социални грижи за деца в неравностойно положение"</t>
  </si>
  <si>
    <t>Бюджетна програма „Държавен здравен контрол"</t>
  </si>
  <si>
    <t xml:space="preserve">Издръжка - разходи за изпълнение на Национални програми </t>
  </si>
  <si>
    <t xml:space="preserve">Субсидии за осъществяване на болнична помощ </t>
  </si>
  <si>
    <t>Издръжка - разходи за изпълнение на Национални програми</t>
  </si>
  <si>
    <t>Субсидии за осъществяване на болнична помощ</t>
  </si>
  <si>
    <t xml:space="preserve">   Издръжка - разходи за придобиване на специалност 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</si>
</sst>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name val="Arial"/>
      <family val="2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.5"/>
      <color rgb="FF000000"/>
      <name val="Verdana"/>
      <family val="2"/>
      <charset val="204"/>
    </font>
    <font>
      <sz val="8.5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i/>
      <sz val="7"/>
      <color rgb="FF000000"/>
      <name val="Verdana"/>
      <family val="2"/>
      <charset val="204"/>
    </font>
    <font>
      <sz val="11"/>
      <color rgb="FF000000"/>
      <name val="Calibri"/>
      <family val="2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ECE9D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ECE9D8"/>
      </top>
      <bottom style="medium">
        <color auto="1"/>
      </bottom>
      <diagonal/>
    </border>
    <border>
      <left style="thin">
        <color rgb="FFECE9D8"/>
      </left>
      <right style="medium">
        <color auto="1"/>
      </right>
      <top style="thin">
        <color rgb="FFECE9D8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ECE9D8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1" fillId="0" borderId="0" xfId="0" applyFont="1" applyFill="1" applyAlignment="1">
      <alignment horizontal="center" wrapText="1"/>
    </xf>
    <xf numFmtId="3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3" fontId="1" fillId="0" borderId="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3" fontId="3" fillId="0" borderId="4" xfId="0" applyNumberFormat="1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right" vertical="top" wrapText="1" indent="1"/>
    </xf>
    <xf numFmtId="3" fontId="5" fillId="0" borderId="5" xfId="0" applyNumberFormat="1" applyFont="1" applyFill="1" applyBorder="1" applyAlignment="1">
      <alignment vertical="top" wrapText="1"/>
    </xf>
    <xf numFmtId="3" fontId="4" fillId="0" borderId="5" xfId="0" applyNumberFormat="1" applyFont="1" applyFill="1" applyBorder="1" applyAlignment="1">
      <alignment horizontal="right" vertical="top" wrapText="1" indent="1"/>
    </xf>
    <xf numFmtId="3" fontId="4" fillId="0" borderId="5" xfId="0" applyNumberFormat="1" applyFont="1" applyFill="1" applyBorder="1" applyAlignment="1">
      <alignment vertical="top" wrapText="1"/>
    </xf>
    <xf numFmtId="3" fontId="4" fillId="0" borderId="5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5" xfId="0" applyNumberFormat="1" applyFont="1" applyFill="1" applyBorder="1" applyAlignment="1">
      <alignment vertical="top" wrapText="1"/>
    </xf>
    <xf numFmtId="3" fontId="3" fillId="0" borderId="5" xfId="0" applyNumberFormat="1" applyFont="1" applyFill="1" applyBorder="1" applyAlignment="1">
      <alignment horizontal="right" vertical="top" wrapText="1" indent="1"/>
    </xf>
    <xf numFmtId="3" fontId="4" fillId="0" borderId="5" xfId="0" applyNumberFormat="1" applyFont="1" applyFill="1" applyBorder="1" applyAlignment="1" applyProtection="1">
      <alignment horizontal="left" vertical="top" wrapText="1" indent="1"/>
      <protection locked="0"/>
    </xf>
    <xf numFmtId="3" fontId="5" fillId="0" borderId="5" xfId="0" applyNumberFormat="1" applyFont="1" applyFill="1" applyBorder="1" applyAlignment="1" applyProtection="1">
      <alignment horizontal="left" vertical="top" wrapText="1" indent="1"/>
    </xf>
    <xf numFmtId="3" fontId="4" fillId="0" borderId="5" xfId="0" applyNumberFormat="1" applyFont="1" applyFill="1" applyBorder="1" applyAlignment="1" applyProtection="1">
      <alignment horizontal="right" vertical="top" wrapText="1" indent="1"/>
    </xf>
    <xf numFmtId="3" fontId="3" fillId="0" borderId="6" xfId="0" applyNumberFormat="1" applyFont="1" applyFill="1" applyBorder="1" applyAlignment="1">
      <alignment vertical="top" wrapText="1"/>
    </xf>
    <xf numFmtId="3" fontId="3" fillId="0" borderId="6" xfId="0" applyNumberFormat="1" applyFont="1" applyFill="1" applyBorder="1" applyAlignment="1">
      <alignment horizontal="right" vertical="top" wrapText="1" indent="1"/>
    </xf>
    <xf numFmtId="0" fontId="0" fillId="0" borderId="0" xfId="0" applyFill="1"/>
    <xf numFmtId="3" fontId="0" fillId="0" borderId="0" xfId="0" applyNumberFormat="1" applyFill="1"/>
    <xf numFmtId="3" fontId="0" fillId="0" borderId="0" xfId="0" applyNumberFormat="1" applyFill="1" applyAlignment="1">
      <alignment horizontal="right" indent="1"/>
    </xf>
    <xf numFmtId="0" fontId="0" fillId="0" borderId="0" xfId="0" applyAlignment="1"/>
    <xf numFmtId="0" fontId="9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16" xfId="0" applyNumberFormat="1" applyFont="1" applyFill="1" applyBorder="1" applyAlignment="1">
      <alignment vertical="top" wrapText="1"/>
    </xf>
    <xf numFmtId="3" fontId="5" fillId="0" borderId="16" xfId="0" applyNumberFormat="1" applyFont="1" applyFill="1" applyBorder="1" applyAlignment="1">
      <alignment vertical="top" wrapText="1"/>
    </xf>
    <xf numFmtId="3" fontId="4" fillId="0" borderId="16" xfId="0" applyNumberFormat="1" applyFont="1" applyFill="1" applyBorder="1" applyAlignment="1">
      <alignment vertical="top" wrapText="1"/>
    </xf>
    <xf numFmtId="3" fontId="4" fillId="0" borderId="16" xfId="0" applyNumberFormat="1" applyFont="1" applyFill="1" applyBorder="1" applyAlignment="1" applyProtection="1">
      <alignment horizontal="left" vertical="top" wrapText="1" indent="1"/>
      <protection locked="0"/>
    </xf>
    <xf numFmtId="3" fontId="5" fillId="0" borderId="16" xfId="0" applyNumberFormat="1" applyFont="1" applyFill="1" applyBorder="1" applyAlignment="1" applyProtection="1">
      <alignment horizontal="left" vertical="top" wrapText="1" indent="1"/>
    </xf>
    <xf numFmtId="3" fontId="3" fillId="0" borderId="16" xfId="0" applyNumberFormat="1" applyFont="1" applyFill="1" applyBorder="1" applyAlignment="1">
      <alignment horizontal="right" vertical="top" wrapText="1" indent="1"/>
    </xf>
    <xf numFmtId="3" fontId="4" fillId="0" borderId="16" xfId="0" applyNumberFormat="1" applyFont="1" applyFill="1" applyBorder="1" applyAlignment="1">
      <alignment horizontal="right" vertical="top" wrapText="1" indent="1"/>
    </xf>
    <xf numFmtId="3" fontId="4" fillId="0" borderId="16" xfId="0" applyNumberFormat="1" applyFont="1" applyFill="1" applyBorder="1" applyAlignment="1" applyProtection="1">
      <alignment horizontal="right" vertical="top" wrapText="1" indent="1"/>
      <protection locked="0"/>
    </xf>
    <xf numFmtId="3" fontId="4" fillId="0" borderId="16" xfId="0" applyNumberFormat="1" applyFont="1" applyFill="1" applyBorder="1" applyAlignment="1" applyProtection="1">
      <alignment horizontal="right" vertical="top" wrapText="1" indent="1"/>
    </xf>
    <xf numFmtId="0" fontId="1" fillId="0" borderId="20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2" fillId="0" borderId="18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3" fontId="1" fillId="0" borderId="16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left" vertical="top" wrapText="1" indent="1"/>
    </xf>
    <xf numFmtId="4" fontId="1" fillId="0" borderId="16" xfId="0" applyNumberFormat="1" applyFont="1" applyFill="1" applyBorder="1" applyAlignment="1">
      <alignment horizontal="left" vertical="center" wrapText="1"/>
    </xf>
    <xf numFmtId="3" fontId="3" fillId="0" borderId="16" xfId="0" applyNumberFormat="1" applyFont="1" applyFill="1" applyBorder="1" applyAlignment="1">
      <alignment horizontal="right" vertical="center" wrapText="1" indent="1"/>
    </xf>
    <xf numFmtId="164" fontId="2" fillId="0" borderId="16" xfId="0" applyNumberFormat="1" applyFont="1" applyFill="1" applyBorder="1" applyAlignment="1">
      <alignment horizontal="right" wrapText="1" indent="1"/>
    </xf>
    <xf numFmtId="0" fontId="1" fillId="0" borderId="16" xfId="0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right" wrapText="1" indent="1"/>
    </xf>
    <xf numFmtId="0" fontId="3" fillId="0" borderId="16" xfId="0" applyFont="1" applyFill="1" applyBorder="1" applyAlignment="1">
      <alignment horizontal="left" vertical="top" wrapText="1"/>
    </xf>
    <xf numFmtId="164" fontId="1" fillId="0" borderId="16" xfId="0" applyNumberFormat="1" applyFont="1" applyFill="1" applyBorder="1" applyAlignment="1">
      <alignment horizontal="right" wrapText="1" indent="1"/>
    </xf>
    <xf numFmtId="0" fontId="1" fillId="0" borderId="16" xfId="0" applyFont="1" applyFill="1" applyBorder="1" applyAlignment="1">
      <alignment horizontal="left" vertical="top" wrapText="1"/>
    </xf>
    <xf numFmtId="3" fontId="1" fillId="0" borderId="16" xfId="0" applyNumberFormat="1" applyFont="1" applyFill="1" applyBorder="1" applyAlignment="1" applyProtection="1">
      <alignment horizontal="right" wrapText="1" indent="1"/>
      <protection locked="0"/>
    </xf>
    <xf numFmtId="0" fontId="2" fillId="0" borderId="16" xfId="0" applyFont="1" applyFill="1" applyBorder="1" applyAlignment="1">
      <alignment horizontal="left" vertical="top" wrapText="1"/>
    </xf>
    <xf numFmtId="0" fontId="13" fillId="0" borderId="0" xfId="0" applyFont="1" applyFill="1"/>
    <xf numFmtId="3" fontId="13" fillId="0" borderId="0" xfId="0" applyNumberFormat="1" applyFont="1" applyFill="1"/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B1:J348"/>
  <sheetViews>
    <sheetView tabSelected="1" view="pageBreakPreview" zoomScale="80" zoomScaleNormal="70" zoomScaleSheetLayoutView="80" workbookViewId="0">
      <selection activeCell="C18" sqref="C18"/>
    </sheetView>
  </sheetViews>
  <sheetFormatPr defaultRowHeight="12.75"/>
  <cols>
    <col min="1" max="1" width="7.7109375" style="22" customWidth="1"/>
    <col min="2" max="2" width="16.28515625" style="22" customWidth="1"/>
    <col min="3" max="3" width="101" style="22" customWidth="1"/>
    <col min="4" max="4" width="17.42578125" style="23" customWidth="1"/>
    <col min="5" max="5" width="5.42578125" style="73" customWidth="1"/>
    <col min="6" max="6" width="6.140625" style="22" customWidth="1"/>
    <col min="7" max="7" width="5.28515625" style="22" customWidth="1"/>
    <col min="8" max="8" width="46.140625" style="22" customWidth="1"/>
    <col min="9" max="9" width="12.140625" style="22" bestFit="1" customWidth="1"/>
    <col min="10" max="10" width="11.7109375" style="22" bestFit="1" customWidth="1"/>
    <col min="11" max="16384" width="9.140625" style="22"/>
  </cols>
  <sheetData>
    <row r="1" spans="2:10" ht="48" customHeight="1">
      <c r="B1" s="75" t="s">
        <v>29</v>
      </c>
      <c r="C1" s="75"/>
      <c r="D1" s="75"/>
    </row>
    <row r="2" spans="2:10" ht="35.25" customHeight="1">
      <c r="B2" s="1"/>
      <c r="C2" s="1"/>
      <c r="D2" s="2"/>
      <c r="F2" s="79" t="s">
        <v>30</v>
      </c>
      <c r="G2" s="79"/>
      <c r="H2" s="79"/>
      <c r="I2" s="79"/>
    </row>
    <row r="3" spans="2:10" ht="37.5" customHeight="1">
      <c r="B3" s="3"/>
      <c r="C3" s="3"/>
      <c r="D3" s="4"/>
      <c r="F3" s="79" t="s">
        <v>31</v>
      </c>
      <c r="G3" s="79"/>
      <c r="H3" s="79"/>
      <c r="I3" s="79"/>
    </row>
    <row r="4" spans="2:10" ht="15" thickBot="1">
      <c r="B4" s="76" t="s">
        <v>70</v>
      </c>
      <c r="C4" s="76"/>
      <c r="D4" s="76"/>
      <c r="F4" s="25"/>
      <c r="G4" s="26"/>
      <c r="H4" s="25"/>
      <c r="I4" s="25"/>
    </row>
    <row r="5" spans="2:10" ht="15.75" thickBot="1">
      <c r="B5" s="3"/>
      <c r="C5" s="3"/>
      <c r="D5" s="2"/>
      <c r="F5" s="25"/>
      <c r="G5" s="27" t="s">
        <v>4</v>
      </c>
      <c r="H5" s="28" t="s">
        <v>32</v>
      </c>
      <c r="I5" s="28" t="s">
        <v>33</v>
      </c>
    </row>
    <row r="6" spans="2:10" ht="100.5" thickBot="1">
      <c r="B6" s="38" t="s">
        <v>69</v>
      </c>
      <c r="C6" s="40" t="s">
        <v>1</v>
      </c>
      <c r="D6" s="41" t="s">
        <v>2</v>
      </c>
      <c r="F6" s="25"/>
      <c r="G6" s="29"/>
      <c r="H6" s="30">
        <v>1</v>
      </c>
      <c r="I6" s="30">
        <v>2</v>
      </c>
    </row>
    <row r="7" spans="2:10" ht="15" thickBot="1">
      <c r="B7" s="68" t="s">
        <v>102</v>
      </c>
      <c r="C7" s="63" t="str">
        <f>+H31</f>
        <v>Политика в областта на промоцията, превенцията и контрола на общественото здраве</v>
      </c>
      <c r="D7" s="64">
        <f>+SUM(D8:D11)</f>
        <v>83120900</v>
      </c>
      <c r="E7" s="74">
        <f>+D7-I31*1000</f>
        <v>0</v>
      </c>
      <c r="F7" s="25"/>
      <c r="G7" s="29" t="s">
        <v>34</v>
      </c>
      <c r="H7" s="30" t="s">
        <v>35</v>
      </c>
      <c r="I7" s="31">
        <v>42000</v>
      </c>
    </row>
    <row r="8" spans="2:10" ht="15.75" thickBot="1">
      <c r="B8" s="72" t="s">
        <v>93</v>
      </c>
      <c r="C8" s="62" t="str">
        <f>+C29</f>
        <v>Бюджетна програма „Държавен здравен контрол"</v>
      </c>
      <c r="D8" s="65">
        <f>+D48</f>
        <v>19215100</v>
      </c>
      <c r="F8" s="25"/>
      <c r="G8" s="29" t="s">
        <v>36</v>
      </c>
      <c r="H8" s="32" t="s">
        <v>37</v>
      </c>
      <c r="I8" s="31">
        <v>42000</v>
      </c>
    </row>
    <row r="9" spans="2:10" ht="15.75" thickBot="1">
      <c r="B9" s="72" t="s">
        <v>106</v>
      </c>
      <c r="C9" s="62" t="str">
        <f>+C51</f>
        <v>Бюджетна програма „Промоция и превенция на незаразните болести“</v>
      </c>
      <c r="D9" s="65">
        <f>+D70</f>
        <v>7364166</v>
      </c>
      <c r="F9" s="25"/>
      <c r="G9" s="29"/>
      <c r="H9" s="30" t="s">
        <v>38</v>
      </c>
      <c r="I9" s="31">
        <v>32000</v>
      </c>
    </row>
    <row r="10" spans="2:10" ht="15.75" thickBot="1">
      <c r="B10" s="72" t="s">
        <v>94</v>
      </c>
      <c r="C10" s="62" t="str">
        <f>+C73</f>
        <v>Бюджетна програма „Профилактика и надзор на заразните болести“</v>
      </c>
      <c r="D10" s="65">
        <f>+D92</f>
        <v>55321386</v>
      </c>
      <c r="F10" s="25"/>
      <c r="G10" s="29" t="s">
        <v>39</v>
      </c>
      <c r="H10" s="30" t="s">
        <v>40</v>
      </c>
      <c r="I10" s="31">
        <v>435219.8</v>
      </c>
    </row>
    <row r="11" spans="2:10" ht="15.75" thickBot="1">
      <c r="B11" s="72" t="s">
        <v>107</v>
      </c>
      <c r="C11" s="62" t="str">
        <f>+C95</f>
        <v>Бюджетна програма „Намаляване търсенето на наркотични вещества“</v>
      </c>
      <c r="D11" s="65">
        <f>+D114</f>
        <v>1220248</v>
      </c>
      <c r="F11" s="25"/>
      <c r="G11" s="29" t="s">
        <v>41</v>
      </c>
      <c r="H11" s="32" t="s">
        <v>42</v>
      </c>
      <c r="I11" s="31">
        <v>420219.8</v>
      </c>
    </row>
    <row r="12" spans="2:10" ht="15" thickBot="1">
      <c r="B12" s="68" t="s">
        <v>103</v>
      </c>
      <c r="C12" s="66" t="str">
        <f>+H32</f>
        <v>Политика в областта на диагностиката и лечението</v>
      </c>
      <c r="D12" s="67">
        <f>+SUM(D13:D20)</f>
        <v>317266100</v>
      </c>
      <c r="E12" s="74">
        <f>+D12-I32*1000</f>
        <v>0</v>
      </c>
      <c r="F12" s="25"/>
      <c r="G12" s="29"/>
      <c r="H12" s="30" t="s">
        <v>43</v>
      </c>
      <c r="I12" s="30"/>
    </row>
    <row r="13" spans="2:10" ht="15.75" thickBot="1">
      <c r="B13" s="72" t="s">
        <v>95</v>
      </c>
      <c r="C13" s="62" t="str">
        <f>+C117</f>
        <v>Бюджетна програма „Контрол на медицинските дейности и здравна информация“</v>
      </c>
      <c r="D13" s="65">
        <f>+D136</f>
        <v>3802435</v>
      </c>
      <c r="E13" s="74"/>
      <c r="F13" s="25"/>
      <c r="G13" s="29" t="s">
        <v>44</v>
      </c>
      <c r="H13" s="30" t="s">
        <v>45</v>
      </c>
      <c r="I13" s="31">
        <v>177481.2</v>
      </c>
      <c r="J13" s="23"/>
    </row>
    <row r="14" spans="2:10" ht="15.75" thickBot="1">
      <c r="B14" s="72" t="s">
        <v>96</v>
      </c>
      <c r="C14" s="62" t="str">
        <f>+C139</f>
        <v>Бюджетна програма „Осигуряване на медицинска помощ на специфични групи от населението“</v>
      </c>
      <c r="D14" s="65">
        <f>+D158</f>
        <v>78442950</v>
      </c>
      <c r="F14" s="25"/>
      <c r="G14" s="29"/>
      <c r="H14" s="32" t="s">
        <v>46</v>
      </c>
      <c r="I14" s="31">
        <v>177481.2</v>
      </c>
      <c r="J14" s="23"/>
    </row>
    <row r="15" spans="2:10" ht="25.5" customHeight="1" thickBot="1">
      <c r="B15" s="72" t="s">
        <v>108</v>
      </c>
      <c r="C15" s="62" t="str">
        <f>+C161</f>
        <v>Бюджетна програма „Спешна медицинска помощ“</v>
      </c>
      <c r="D15" s="65">
        <f>+D180</f>
        <v>138559384</v>
      </c>
      <c r="F15" s="25"/>
      <c r="G15" s="29" t="s">
        <v>47</v>
      </c>
      <c r="H15" s="30" t="s">
        <v>48</v>
      </c>
      <c r="I15" s="31">
        <v>79636</v>
      </c>
    </row>
    <row r="16" spans="2:10" ht="15.75" thickBot="1">
      <c r="B16" s="72" t="s">
        <v>97</v>
      </c>
      <c r="C16" s="62" t="str">
        <f>+C183</f>
        <v>Бюджетна програма „Психиатрична помощ“</v>
      </c>
      <c r="D16" s="65">
        <f>+D202</f>
        <v>45305676</v>
      </c>
      <c r="F16" s="25"/>
      <c r="G16" s="29" t="s">
        <v>49</v>
      </c>
      <c r="H16" s="30" t="s">
        <v>50</v>
      </c>
      <c r="I16" s="31">
        <v>79636</v>
      </c>
      <c r="J16" s="23"/>
    </row>
    <row r="17" spans="2:10" ht="15.75" thickBot="1">
      <c r="B17" s="72" t="s">
        <v>109</v>
      </c>
      <c r="C17" s="62" t="str">
        <f>+C205</f>
        <v>Бюджетна програма „Осигуряване на кръв и кръвни продукти"</v>
      </c>
      <c r="D17" s="65">
        <f>+D224</f>
        <v>19885610</v>
      </c>
      <c r="F17" s="25"/>
      <c r="G17" s="29" t="s">
        <v>51</v>
      </c>
      <c r="H17" s="30" t="s">
        <v>52</v>
      </c>
      <c r="I17" s="31">
        <v>26800</v>
      </c>
      <c r="J17" s="23"/>
    </row>
    <row r="18" spans="2:10" ht="15.75" thickBot="1">
      <c r="B18" s="72" t="s">
        <v>98</v>
      </c>
      <c r="C18" s="62" t="str">
        <f>+C227</f>
        <v>Бюджетна програма „Медико-социални грижи за деца в неравностойно положение"</v>
      </c>
      <c r="D18" s="65">
        <f>+D246</f>
        <v>24043915</v>
      </c>
      <c r="F18" s="25"/>
      <c r="G18" s="29" t="s">
        <v>53</v>
      </c>
      <c r="H18" s="32" t="s">
        <v>54</v>
      </c>
      <c r="I18" s="31">
        <v>15000</v>
      </c>
      <c r="J18" s="23"/>
    </row>
    <row r="19" spans="2:10" ht="15.75" thickBot="1">
      <c r="B19" s="72" t="s">
        <v>99</v>
      </c>
      <c r="C19" s="62" t="str">
        <f>+C249</f>
        <v>Бюджетна програма „Медицинска експертиза “</v>
      </c>
      <c r="D19" s="65">
        <f>+D268</f>
        <v>7226130</v>
      </c>
      <c r="F19" s="25"/>
      <c r="G19" s="29" t="s">
        <v>55</v>
      </c>
      <c r="H19" s="30" t="s">
        <v>56</v>
      </c>
      <c r="I19" s="31">
        <v>393219.8</v>
      </c>
    </row>
    <row r="20" spans="2:10" ht="15.75" thickBot="1">
      <c r="B20" s="72"/>
      <c r="C20" s="62"/>
      <c r="D20" s="65"/>
      <c r="F20" s="25"/>
      <c r="G20" s="29" t="s">
        <v>36</v>
      </c>
      <c r="H20" s="30" t="s">
        <v>57</v>
      </c>
      <c r="I20" s="31">
        <v>417219.8</v>
      </c>
    </row>
    <row r="21" spans="2:10" ht="15" thickBot="1">
      <c r="B21" s="68" t="s">
        <v>104</v>
      </c>
      <c r="C21" s="66" t="str">
        <f>+H33</f>
        <v>Политика в областта на лекарствените продукти и медицинските изделия</v>
      </c>
      <c r="D21" s="67">
        <f>+D22</f>
        <v>24611600</v>
      </c>
      <c r="E21" s="74">
        <f>+D21-I33*1000</f>
        <v>0</v>
      </c>
      <c r="F21" s="25"/>
      <c r="G21" s="29" t="s">
        <v>58</v>
      </c>
      <c r="H21" s="30" t="s">
        <v>59</v>
      </c>
      <c r="I21" s="31">
        <v>-24000</v>
      </c>
    </row>
    <row r="22" spans="2:10" ht="15.75" thickBot="1">
      <c r="B22" s="72" t="s">
        <v>100</v>
      </c>
      <c r="C22" s="62" t="str">
        <f>+C292</f>
        <v>Бюджетна програма „Достъпни и качествени лекарствени продукти и медицински изделия“</v>
      </c>
      <c r="D22" s="65">
        <f>+D311</f>
        <v>24611600</v>
      </c>
      <c r="F22" s="25"/>
      <c r="G22" s="29" t="s">
        <v>60</v>
      </c>
      <c r="H22" s="32" t="s">
        <v>61</v>
      </c>
      <c r="I22" s="31">
        <v>-24000</v>
      </c>
    </row>
    <row r="23" spans="2:10" ht="15" thickBot="1">
      <c r="B23" s="68" t="s">
        <v>101</v>
      </c>
      <c r="C23" s="68" t="str">
        <f>+H34</f>
        <v>Бюджетна програма „Администрация“</v>
      </c>
      <c r="D23" s="69">
        <f>+D333</f>
        <v>10221200</v>
      </c>
      <c r="E23" s="74">
        <f>+D23-I34*1000</f>
        <v>0</v>
      </c>
      <c r="F23" s="25"/>
      <c r="G23" s="29" t="s">
        <v>62</v>
      </c>
      <c r="H23" s="30" t="s">
        <v>63</v>
      </c>
      <c r="I23" s="30"/>
    </row>
    <row r="24" spans="2:10" ht="15.75" thickBot="1">
      <c r="B24" s="72"/>
      <c r="C24" s="70" t="s">
        <v>10</v>
      </c>
      <c r="D24" s="71">
        <f>+D23+D21+D7+D12</f>
        <v>435219800</v>
      </c>
      <c r="E24" s="74">
        <f>+D24-I35*1000</f>
        <v>0</v>
      </c>
      <c r="F24" s="25"/>
      <c r="G24" s="29" t="s">
        <v>64</v>
      </c>
      <c r="H24" s="30" t="s">
        <v>65</v>
      </c>
      <c r="I24" s="30"/>
    </row>
    <row r="25" spans="2:10" ht="15">
      <c r="B25" s="3"/>
      <c r="C25" s="3"/>
      <c r="D25" s="4">
        <f>+D24-D347</f>
        <v>0</v>
      </c>
      <c r="F25" s="25"/>
      <c r="G25" s="25"/>
      <c r="H25" s="25"/>
      <c r="I25" s="25"/>
    </row>
    <row r="26" spans="2:10" ht="46.5" customHeight="1">
      <c r="B26" s="77" t="s">
        <v>71</v>
      </c>
      <c r="C26" s="77"/>
      <c r="D26" s="77"/>
      <c r="F26" s="25"/>
      <c r="G26" s="80" t="s">
        <v>3</v>
      </c>
      <c r="H26" s="80"/>
      <c r="I26" s="80"/>
    </row>
    <row r="27" spans="2:10" ht="15.75" thickBot="1">
      <c r="B27" s="3"/>
      <c r="C27" s="3"/>
      <c r="D27" s="4"/>
      <c r="F27" s="25"/>
      <c r="G27" s="26"/>
      <c r="H27" s="25"/>
      <c r="I27" s="25"/>
    </row>
    <row r="28" spans="2:10" ht="15.75" thickBot="1">
      <c r="B28" s="3"/>
      <c r="C28" s="58" t="s">
        <v>80</v>
      </c>
      <c r="D28" s="43"/>
      <c r="F28" s="25"/>
      <c r="G28" s="27" t="s">
        <v>4</v>
      </c>
      <c r="H28" s="33" t="s">
        <v>66</v>
      </c>
      <c r="I28" s="33" t="s">
        <v>33</v>
      </c>
    </row>
    <row r="29" spans="2:10" ht="15.75" thickBot="1">
      <c r="B29" s="3"/>
      <c r="C29" s="59" t="s">
        <v>116</v>
      </c>
      <c r="D29" s="44"/>
      <c r="F29" s="25"/>
      <c r="G29" s="29"/>
      <c r="H29" s="37"/>
      <c r="I29" s="37"/>
    </row>
    <row r="30" spans="2:10" ht="30" thickBot="1">
      <c r="B30" s="3"/>
      <c r="C30" s="42" t="s">
        <v>12</v>
      </c>
      <c r="D30" s="38" t="s">
        <v>2</v>
      </c>
      <c r="F30" s="25"/>
      <c r="G30" s="34"/>
      <c r="H30" s="35">
        <v>1</v>
      </c>
      <c r="I30" s="35">
        <v>2</v>
      </c>
    </row>
    <row r="31" spans="2:10" ht="15.75" thickBot="1">
      <c r="B31" s="8"/>
      <c r="C31" s="47" t="s">
        <v>14</v>
      </c>
      <c r="D31" s="52">
        <f>+SUM(D33:D35)</f>
        <v>18984251</v>
      </c>
      <c r="F31" s="25"/>
      <c r="G31" s="34" t="s">
        <v>36</v>
      </c>
      <c r="H31" s="35" t="s">
        <v>5</v>
      </c>
      <c r="I31" s="36">
        <v>83120.899999999994</v>
      </c>
    </row>
    <row r="32" spans="2:10" ht="15.75" thickBot="1">
      <c r="B32" s="8"/>
      <c r="C32" s="48" t="s">
        <v>15</v>
      </c>
      <c r="D32" s="53"/>
      <c r="F32" s="25"/>
      <c r="G32" s="34" t="s">
        <v>58</v>
      </c>
      <c r="H32" s="35" t="s">
        <v>6</v>
      </c>
      <c r="I32" s="36">
        <v>317266.09999999998</v>
      </c>
    </row>
    <row r="33" spans="2:9" ht="15.75" thickBot="1">
      <c r="B33" s="8"/>
      <c r="C33" s="49" t="s">
        <v>16</v>
      </c>
      <c r="D33" s="54">
        <v>14070251</v>
      </c>
      <c r="F33" s="25"/>
      <c r="G33" s="34" t="s">
        <v>67</v>
      </c>
      <c r="H33" s="35" t="s">
        <v>7</v>
      </c>
      <c r="I33" s="36">
        <v>24611.599999999999</v>
      </c>
    </row>
    <row r="34" spans="2:9" ht="15.75" thickBot="1">
      <c r="B34" s="8"/>
      <c r="C34" s="49" t="s">
        <v>17</v>
      </c>
      <c r="D34" s="54">
        <v>4914000</v>
      </c>
      <c r="F34" s="25"/>
      <c r="G34" s="34" t="s">
        <v>68</v>
      </c>
      <c r="H34" s="35" t="s">
        <v>8</v>
      </c>
      <c r="I34" s="36">
        <v>10221.200000000001</v>
      </c>
    </row>
    <row r="35" spans="2:9" ht="15.75" thickBot="1">
      <c r="B35" s="8"/>
      <c r="C35" s="49" t="s">
        <v>18</v>
      </c>
      <c r="D35" s="54">
        <v>0</v>
      </c>
      <c r="F35" s="25"/>
      <c r="G35" s="34"/>
      <c r="H35" s="35" t="s">
        <v>9</v>
      </c>
      <c r="I35" s="36">
        <v>435219.8</v>
      </c>
    </row>
    <row r="36" spans="2:9" ht="15">
      <c r="B36" s="8"/>
      <c r="C36" s="47"/>
      <c r="D36" s="53"/>
    </row>
    <row r="37" spans="2:9" ht="15">
      <c r="B37" s="8"/>
      <c r="C37" s="47" t="s">
        <v>19</v>
      </c>
      <c r="D37" s="52">
        <f>+SUM(D38:D47)</f>
        <v>230849</v>
      </c>
    </row>
    <row r="38" spans="2:9" ht="14.25" customHeight="1">
      <c r="B38" s="8"/>
      <c r="C38" s="48" t="s">
        <v>15</v>
      </c>
      <c r="D38" s="53"/>
    </row>
    <row r="39" spans="2:9" ht="15">
      <c r="B39" s="8"/>
      <c r="C39" s="50" t="s">
        <v>117</v>
      </c>
      <c r="D39" s="54">
        <v>200000</v>
      </c>
    </row>
    <row r="40" spans="2:9" ht="15">
      <c r="B40" s="8"/>
      <c r="C40" s="50" t="s">
        <v>20</v>
      </c>
      <c r="D40" s="54">
        <v>30849</v>
      </c>
    </row>
    <row r="41" spans="2:9" ht="15" hidden="1">
      <c r="B41" s="8"/>
      <c r="C41" s="50" t="s">
        <v>21</v>
      </c>
      <c r="D41" s="54"/>
    </row>
    <row r="42" spans="2:9" ht="15" hidden="1">
      <c r="B42" s="8"/>
      <c r="C42" s="50">
        <v>4</v>
      </c>
      <c r="D42" s="54"/>
    </row>
    <row r="43" spans="2:9" ht="15" hidden="1">
      <c r="B43" s="8"/>
      <c r="C43" s="50">
        <v>5</v>
      </c>
      <c r="D43" s="54"/>
    </row>
    <row r="44" spans="2:9" ht="15" hidden="1">
      <c r="B44" s="8"/>
      <c r="C44" s="50">
        <v>6</v>
      </c>
      <c r="D44" s="54"/>
    </row>
    <row r="45" spans="2:9" ht="15" hidden="1">
      <c r="B45" s="8"/>
      <c r="C45" s="50">
        <v>7</v>
      </c>
      <c r="D45" s="54"/>
    </row>
    <row r="46" spans="2:9" ht="15" hidden="1">
      <c r="B46" s="8"/>
      <c r="C46" s="50">
        <v>8</v>
      </c>
      <c r="D46" s="54"/>
    </row>
    <row r="47" spans="2:9" ht="15">
      <c r="B47" s="8"/>
      <c r="C47" s="51"/>
      <c r="D47" s="55"/>
    </row>
    <row r="48" spans="2:9" ht="15">
      <c r="B48" s="8"/>
      <c r="C48" s="47" t="s">
        <v>22</v>
      </c>
      <c r="D48" s="52">
        <f>+D31+D37</f>
        <v>19215100</v>
      </c>
    </row>
    <row r="49" spans="2:4" ht="15">
      <c r="B49" s="3"/>
      <c r="C49" s="3"/>
      <c r="D49" s="4"/>
    </row>
    <row r="50" spans="2:4" ht="15">
      <c r="B50" s="3"/>
      <c r="C50" s="58" t="s">
        <v>81</v>
      </c>
      <c r="D50" s="43"/>
    </row>
    <row r="51" spans="2:4" ht="15">
      <c r="B51" s="3"/>
      <c r="C51" s="59" t="s">
        <v>110</v>
      </c>
      <c r="D51" s="44"/>
    </row>
    <row r="52" spans="2:4" ht="29.25">
      <c r="B52" s="3"/>
      <c r="C52" s="45" t="s">
        <v>12</v>
      </c>
      <c r="D52" s="46" t="s">
        <v>2</v>
      </c>
    </row>
    <row r="53" spans="2:4" ht="15">
      <c r="B53" s="8"/>
      <c r="C53" s="47" t="s">
        <v>14</v>
      </c>
      <c r="D53" s="52">
        <f>+SUM(D55:D57)</f>
        <v>5604166</v>
      </c>
    </row>
    <row r="54" spans="2:4" ht="15">
      <c r="B54" s="8"/>
      <c r="C54" s="48" t="s">
        <v>15</v>
      </c>
      <c r="D54" s="53"/>
    </row>
    <row r="55" spans="2:4" ht="15">
      <c r="B55" s="8"/>
      <c r="C55" s="49" t="s">
        <v>16</v>
      </c>
      <c r="D55" s="54">
        <v>4236166</v>
      </c>
    </row>
    <row r="56" spans="2:4" ht="15">
      <c r="B56" s="8"/>
      <c r="C56" s="49" t="s">
        <v>17</v>
      </c>
      <c r="D56" s="54">
        <v>1368000</v>
      </c>
    </row>
    <row r="57" spans="2:4" ht="15">
      <c r="B57" s="8"/>
      <c r="C57" s="49" t="s">
        <v>18</v>
      </c>
      <c r="D57" s="54">
        <v>0</v>
      </c>
    </row>
    <row r="58" spans="2:4" ht="15">
      <c r="B58" s="8"/>
      <c r="C58" s="47"/>
      <c r="D58" s="53"/>
    </row>
    <row r="59" spans="2:4" ht="15">
      <c r="B59" s="8"/>
      <c r="C59" s="47" t="s">
        <v>19</v>
      </c>
      <c r="D59" s="52">
        <f>+SUM(D60:D69)</f>
        <v>1760000</v>
      </c>
    </row>
    <row r="60" spans="2:4" ht="15">
      <c r="B60" s="8"/>
      <c r="C60" s="48" t="s">
        <v>15</v>
      </c>
      <c r="D60" s="53"/>
    </row>
    <row r="61" spans="2:4" ht="15">
      <c r="B61" s="8"/>
      <c r="C61" s="50" t="s">
        <v>117</v>
      </c>
      <c r="D61" s="54">
        <v>1760000</v>
      </c>
    </row>
    <row r="62" spans="2:4" ht="15">
      <c r="B62" s="8"/>
      <c r="C62" s="50"/>
      <c r="D62" s="54"/>
    </row>
    <row r="63" spans="2:4" ht="15">
      <c r="B63" s="8"/>
      <c r="C63" s="50"/>
      <c r="D63" s="54"/>
    </row>
    <row r="64" spans="2:4" ht="15" hidden="1">
      <c r="B64" s="8"/>
      <c r="C64" s="50">
        <v>4</v>
      </c>
      <c r="D64" s="54"/>
    </row>
    <row r="65" spans="2:4" ht="15" hidden="1">
      <c r="B65" s="8"/>
      <c r="C65" s="50">
        <v>5</v>
      </c>
      <c r="D65" s="54"/>
    </row>
    <row r="66" spans="2:4" ht="15" hidden="1">
      <c r="B66" s="8"/>
      <c r="C66" s="50">
        <v>6</v>
      </c>
      <c r="D66" s="54"/>
    </row>
    <row r="67" spans="2:4" ht="15" hidden="1">
      <c r="B67" s="8"/>
      <c r="C67" s="50">
        <v>7</v>
      </c>
      <c r="D67" s="54"/>
    </row>
    <row r="68" spans="2:4" ht="15" hidden="1">
      <c r="B68" s="8"/>
      <c r="C68" s="50">
        <v>8</v>
      </c>
      <c r="D68" s="54"/>
    </row>
    <row r="69" spans="2:4" ht="15">
      <c r="B69" s="8"/>
      <c r="C69" s="51"/>
      <c r="D69" s="55"/>
    </row>
    <row r="70" spans="2:4" ht="15">
      <c r="B70" s="8"/>
      <c r="C70" s="47" t="s">
        <v>22</v>
      </c>
      <c r="D70" s="52">
        <f>+D53+D59</f>
        <v>7364166</v>
      </c>
    </row>
    <row r="71" spans="2:4" ht="15">
      <c r="B71" s="3"/>
      <c r="C71" s="3"/>
      <c r="D71" s="4"/>
    </row>
    <row r="72" spans="2:4" ht="15">
      <c r="B72" s="3"/>
      <c r="C72" s="58" t="s">
        <v>82</v>
      </c>
      <c r="D72" s="43"/>
    </row>
    <row r="73" spans="2:4" ht="15">
      <c r="B73" s="3"/>
      <c r="C73" s="59" t="s">
        <v>72</v>
      </c>
      <c r="D73" s="44"/>
    </row>
    <row r="74" spans="2:4" ht="29.25">
      <c r="B74" s="3"/>
      <c r="C74" s="42" t="s">
        <v>12</v>
      </c>
      <c r="D74" s="38" t="s">
        <v>2</v>
      </c>
    </row>
    <row r="75" spans="2:4" ht="15">
      <c r="B75" s="8"/>
      <c r="C75" s="47" t="s">
        <v>14</v>
      </c>
      <c r="D75" s="52">
        <f>+SUM(D77:D79)</f>
        <v>13597987</v>
      </c>
    </row>
    <row r="76" spans="2:4" ht="15">
      <c r="B76" s="8"/>
      <c r="C76" s="48" t="s">
        <v>15</v>
      </c>
      <c r="D76" s="53"/>
    </row>
    <row r="77" spans="2:4" ht="15">
      <c r="B77" s="8"/>
      <c r="C77" s="49" t="s">
        <v>16</v>
      </c>
      <c r="D77" s="54">
        <v>10047487</v>
      </c>
    </row>
    <row r="78" spans="2:4" ht="15">
      <c r="B78" s="8"/>
      <c r="C78" s="49" t="s">
        <v>17</v>
      </c>
      <c r="D78" s="54">
        <v>3550500</v>
      </c>
    </row>
    <row r="79" spans="2:4" ht="15">
      <c r="B79" s="8"/>
      <c r="C79" s="49" t="s">
        <v>18</v>
      </c>
      <c r="D79" s="54">
        <v>0</v>
      </c>
    </row>
    <row r="80" spans="2:4" ht="15">
      <c r="B80" s="8"/>
      <c r="C80" s="47"/>
      <c r="D80" s="53"/>
    </row>
    <row r="81" spans="2:4" ht="15">
      <c r="B81" s="8"/>
      <c r="C81" s="47" t="s">
        <v>19</v>
      </c>
      <c r="D81" s="52">
        <f>+SUM(D82:D91)</f>
        <v>41723399</v>
      </c>
    </row>
    <row r="82" spans="2:4" ht="15">
      <c r="B82" s="8"/>
      <c r="C82" s="48" t="s">
        <v>15</v>
      </c>
      <c r="D82" s="53"/>
    </row>
    <row r="83" spans="2:4" ht="15">
      <c r="B83" s="8"/>
      <c r="C83" s="50" t="s">
        <v>117</v>
      </c>
      <c r="D83" s="54">
        <v>3694399</v>
      </c>
    </row>
    <row r="84" spans="2:4" ht="15">
      <c r="B84" s="8"/>
      <c r="C84" s="50" t="s">
        <v>23</v>
      </c>
      <c r="D84" s="54">
        <v>37000000</v>
      </c>
    </row>
    <row r="85" spans="2:4" ht="15">
      <c r="B85" s="8"/>
      <c r="C85" s="50" t="s">
        <v>20</v>
      </c>
      <c r="D85" s="54">
        <v>23680</v>
      </c>
    </row>
    <row r="86" spans="2:4" ht="15">
      <c r="B86" s="8"/>
      <c r="C86" s="50" t="s">
        <v>118</v>
      </c>
      <c r="D86" s="54">
        <v>1000000</v>
      </c>
    </row>
    <row r="87" spans="2:4" ht="15">
      <c r="B87" s="8"/>
      <c r="C87" s="50" t="s">
        <v>24</v>
      </c>
      <c r="D87" s="54">
        <v>5320</v>
      </c>
    </row>
    <row r="88" spans="2:4" ht="15" hidden="1">
      <c r="B88" s="8"/>
      <c r="C88" s="50">
        <v>6</v>
      </c>
      <c r="D88" s="54"/>
    </row>
    <row r="89" spans="2:4" ht="15" hidden="1">
      <c r="B89" s="8"/>
      <c r="C89" s="50">
        <v>7</v>
      </c>
      <c r="D89" s="54"/>
    </row>
    <row r="90" spans="2:4" ht="15" hidden="1">
      <c r="B90" s="8"/>
      <c r="C90" s="50">
        <v>8</v>
      </c>
      <c r="D90" s="54"/>
    </row>
    <row r="91" spans="2:4" ht="15">
      <c r="B91" s="8"/>
      <c r="C91" s="51"/>
      <c r="D91" s="55"/>
    </row>
    <row r="92" spans="2:4" ht="15">
      <c r="B92" s="8"/>
      <c r="C92" s="47" t="s">
        <v>22</v>
      </c>
      <c r="D92" s="52">
        <f>+D75+D81</f>
        <v>55321386</v>
      </c>
    </row>
    <row r="93" spans="2:4" ht="15">
      <c r="B93" s="3"/>
      <c r="C93" s="3"/>
      <c r="D93" s="4"/>
    </row>
    <row r="94" spans="2:4" ht="15">
      <c r="B94" s="3"/>
      <c r="C94" s="58" t="s">
        <v>83</v>
      </c>
      <c r="D94" s="43"/>
    </row>
    <row r="95" spans="2:4" ht="15">
      <c r="B95" s="3"/>
      <c r="C95" s="59" t="s">
        <v>111</v>
      </c>
      <c r="D95" s="44"/>
    </row>
    <row r="96" spans="2:4" ht="29.25">
      <c r="B96" s="3"/>
      <c r="C96" s="42" t="s">
        <v>12</v>
      </c>
      <c r="D96" s="38" t="s">
        <v>2</v>
      </c>
    </row>
    <row r="97" spans="2:4" ht="15">
      <c r="B97" s="8"/>
      <c r="C97" s="47" t="s">
        <v>14</v>
      </c>
      <c r="D97" s="52">
        <f>+SUM(D99:D101)</f>
        <v>310978</v>
      </c>
    </row>
    <row r="98" spans="2:4" ht="15">
      <c r="B98" s="8"/>
      <c r="C98" s="48" t="s">
        <v>15</v>
      </c>
      <c r="D98" s="53"/>
    </row>
    <row r="99" spans="2:4" ht="15">
      <c r="B99" s="8"/>
      <c r="C99" s="49" t="s">
        <v>16</v>
      </c>
      <c r="D99" s="54">
        <v>202978</v>
      </c>
    </row>
    <row r="100" spans="2:4" ht="15">
      <c r="B100" s="8"/>
      <c r="C100" s="49" t="s">
        <v>17</v>
      </c>
      <c r="D100" s="54">
        <v>108000</v>
      </c>
    </row>
    <row r="101" spans="2:4" ht="15">
      <c r="B101" s="8"/>
      <c r="C101" s="49" t="s">
        <v>18</v>
      </c>
      <c r="D101" s="54">
        <v>0</v>
      </c>
    </row>
    <row r="102" spans="2:4" ht="15">
      <c r="B102" s="8"/>
      <c r="C102" s="47"/>
      <c r="D102" s="53"/>
    </row>
    <row r="103" spans="2:4" ht="15">
      <c r="B103" s="8"/>
      <c r="C103" s="47" t="s">
        <v>19</v>
      </c>
      <c r="D103" s="52">
        <f>+SUM(D104:D113)</f>
        <v>909270</v>
      </c>
    </row>
    <row r="104" spans="2:4" ht="15">
      <c r="B104" s="8"/>
      <c r="C104" s="48" t="s">
        <v>15</v>
      </c>
      <c r="D104" s="53"/>
    </row>
    <row r="105" spans="2:4" ht="15">
      <c r="B105" s="8"/>
      <c r="C105" s="50" t="s">
        <v>117</v>
      </c>
      <c r="D105" s="54">
        <v>270000</v>
      </c>
    </row>
    <row r="106" spans="2:4" ht="15">
      <c r="B106" s="8"/>
      <c r="C106" s="50" t="s">
        <v>23</v>
      </c>
      <c r="D106" s="54">
        <v>39270</v>
      </c>
    </row>
    <row r="107" spans="2:4" ht="15">
      <c r="B107" s="8"/>
      <c r="C107" s="50" t="s">
        <v>118</v>
      </c>
      <c r="D107" s="54">
        <v>600000</v>
      </c>
    </row>
    <row r="108" spans="2:4" ht="15" hidden="1">
      <c r="B108" s="8"/>
      <c r="C108" s="50">
        <v>4</v>
      </c>
      <c r="D108" s="54"/>
    </row>
    <row r="109" spans="2:4" ht="15" hidden="1">
      <c r="B109" s="8"/>
      <c r="C109" s="50">
        <v>5</v>
      </c>
      <c r="D109" s="54"/>
    </row>
    <row r="110" spans="2:4" ht="15" hidden="1">
      <c r="B110" s="8"/>
      <c r="C110" s="50">
        <v>6</v>
      </c>
      <c r="D110" s="54"/>
    </row>
    <row r="111" spans="2:4" ht="15" hidden="1">
      <c r="B111" s="8"/>
      <c r="C111" s="50">
        <v>7</v>
      </c>
      <c r="D111" s="54"/>
    </row>
    <row r="112" spans="2:4" ht="15" hidden="1">
      <c r="B112" s="8"/>
      <c r="C112" s="50">
        <v>8</v>
      </c>
      <c r="D112" s="54"/>
    </row>
    <row r="113" spans="2:4" ht="15">
      <c r="B113" s="8"/>
      <c r="C113" s="51"/>
      <c r="D113" s="55"/>
    </row>
    <row r="114" spans="2:4" ht="15">
      <c r="B114" s="8"/>
      <c r="C114" s="47" t="s">
        <v>22</v>
      </c>
      <c r="D114" s="52">
        <f>+D97+D103</f>
        <v>1220248</v>
      </c>
    </row>
    <row r="115" spans="2:4" ht="15">
      <c r="B115" s="3"/>
      <c r="C115" s="3"/>
      <c r="D115" s="4"/>
    </row>
    <row r="116" spans="2:4" ht="15">
      <c r="B116" s="3"/>
      <c r="C116" s="58" t="s">
        <v>84</v>
      </c>
      <c r="D116" s="43"/>
    </row>
    <row r="117" spans="2:4" ht="15">
      <c r="B117" s="3"/>
      <c r="C117" s="59" t="s">
        <v>112</v>
      </c>
      <c r="D117" s="44"/>
    </row>
    <row r="118" spans="2:4" ht="29.25">
      <c r="B118" s="3"/>
      <c r="C118" s="42" t="s">
        <v>12</v>
      </c>
      <c r="D118" s="38" t="s">
        <v>2</v>
      </c>
    </row>
    <row r="119" spans="2:4" ht="15">
      <c r="B119" s="8"/>
      <c r="C119" s="47" t="s">
        <v>14</v>
      </c>
      <c r="D119" s="52">
        <f>+SUM(D121:D123)</f>
        <v>3802435</v>
      </c>
    </row>
    <row r="120" spans="2:4" ht="15">
      <c r="B120" s="8"/>
      <c r="C120" s="48" t="s">
        <v>15</v>
      </c>
      <c r="D120" s="53"/>
    </row>
    <row r="121" spans="2:4" ht="15">
      <c r="B121" s="8"/>
      <c r="C121" s="49" t="s">
        <v>16</v>
      </c>
      <c r="D121" s="54">
        <v>2592435</v>
      </c>
    </row>
    <row r="122" spans="2:4" ht="15">
      <c r="B122" s="8"/>
      <c r="C122" s="49" t="s">
        <v>17</v>
      </c>
      <c r="D122" s="54">
        <v>1210000</v>
      </c>
    </row>
    <row r="123" spans="2:4" ht="15">
      <c r="B123" s="8"/>
      <c r="C123" s="49" t="s">
        <v>18</v>
      </c>
      <c r="D123" s="54">
        <v>0</v>
      </c>
    </row>
    <row r="124" spans="2:4" ht="15">
      <c r="B124" s="8"/>
      <c r="C124" s="47"/>
      <c r="D124" s="53"/>
    </row>
    <row r="125" spans="2:4" ht="15">
      <c r="B125" s="8"/>
      <c r="C125" s="47" t="s">
        <v>19</v>
      </c>
      <c r="D125" s="52">
        <f>+SUM(D126:D135)</f>
        <v>0</v>
      </c>
    </row>
    <row r="126" spans="2:4" ht="15">
      <c r="B126" s="8"/>
      <c r="C126" s="48" t="s">
        <v>15</v>
      </c>
      <c r="D126" s="53"/>
    </row>
    <row r="127" spans="2:4" ht="15">
      <c r="B127" s="8"/>
      <c r="C127" s="50"/>
      <c r="D127" s="54"/>
    </row>
    <row r="128" spans="2:4" ht="15" hidden="1">
      <c r="B128" s="8"/>
      <c r="C128" s="50">
        <v>2</v>
      </c>
      <c r="D128" s="54"/>
    </row>
    <row r="129" spans="2:4" ht="15" hidden="1">
      <c r="B129" s="8"/>
      <c r="C129" s="50">
        <v>3</v>
      </c>
      <c r="D129" s="54"/>
    </row>
    <row r="130" spans="2:4" ht="15" hidden="1">
      <c r="B130" s="8"/>
      <c r="C130" s="50">
        <v>4</v>
      </c>
      <c r="D130" s="54"/>
    </row>
    <row r="131" spans="2:4" ht="15" hidden="1">
      <c r="B131" s="8"/>
      <c r="C131" s="50">
        <v>5</v>
      </c>
      <c r="D131" s="54"/>
    </row>
    <row r="132" spans="2:4" ht="15" hidden="1">
      <c r="B132" s="8"/>
      <c r="C132" s="50">
        <v>6</v>
      </c>
      <c r="D132" s="54"/>
    </row>
    <row r="133" spans="2:4" ht="15" hidden="1">
      <c r="B133" s="8"/>
      <c r="C133" s="50">
        <v>7</v>
      </c>
      <c r="D133" s="54"/>
    </row>
    <row r="134" spans="2:4" ht="15" hidden="1">
      <c r="B134" s="8"/>
      <c r="C134" s="50">
        <v>8</v>
      </c>
      <c r="D134" s="54"/>
    </row>
    <row r="135" spans="2:4" ht="15">
      <c r="B135" s="8"/>
      <c r="C135" s="51"/>
      <c r="D135" s="55"/>
    </row>
    <row r="136" spans="2:4" ht="15">
      <c r="B136" s="8"/>
      <c r="C136" s="47" t="s">
        <v>22</v>
      </c>
      <c r="D136" s="52">
        <f>+D119+D125</f>
        <v>3802435</v>
      </c>
    </row>
    <row r="137" spans="2:4" ht="15">
      <c r="B137" s="3"/>
      <c r="C137" s="3"/>
      <c r="D137" s="4"/>
    </row>
    <row r="138" spans="2:4" ht="15">
      <c r="B138" s="3"/>
      <c r="C138" s="58" t="s">
        <v>85</v>
      </c>
      <c r="D138" s="43"/>
    </row>
    <row r="139" spans="2:4" ht="15">
      <c r="B139" s="3"/>
      <c r="C139" s="59" t="s">
        <v>113</v>
      </c>
      <c r="D139" s="44"/>
    </row>
    <row r="140" spans="2:4" ht="29.25">
      <c r="B140" s="3"/>
      <c r="C140" s="42" t="s">
        <v>12</v>
      </c>
      <c r="D140" s="38" t="s">
        <v>2</v>
      </c>
    </row>
    <row r="141" spans="2:4" ht="15">
      <c r="B141" s="8"/>
      <c r="C141" s="47" t="s">
        <v>14</v>
      </c>
      <c r="D141" s="52">
        <f>+SUM(D143:D145)</f>
        <v>15550679</v>
      </c>
    </row>
    <row r="142" spans="2:4" ht="15">
      <c r="B142" s="8"/>
      <c r="C142" s="48" t="s">
        <v>15</v>
      </c>
      <c r="D142" s="53"/>
    </row>
    <row r="143" spans="2:4" ht="15">
      <c r="B143" s="8"/>
      <c r="C143" s="49" t="s">
        <v>16</v>
      </c>
      <c r="D143" s="54">
        <v>2149241</v>
      </c>
    </row>
    <row r="144" spans="2:4" ht="15">
      <c r="B144" s="8"/>
      <c r="C144" s="49" t="s">
        <v>17</v>
      </c>
      <c r="D144" s="54">
        <v>3401438</v>
      </c>
    </row>
    <row r="145" spans="2:4" ht="15">
      <c r="B145" s="8"/>
      <c r="C145" s="49" t="s">
        <v>18</v>
      </c>
      <c r="D145" s="54">
        <v>10000000</v>
      </c>
    </row>
    <row r="146" spans="2:4" ht="15">
      <c r="B146" s="8"/>
      <c r="C146" s="47"/>
      <c r="D146" s="53"/>
    </row>
    <row r="147" spans="2:4" ht="15">
      <c r="B147" s="8"/>
      <c r="C147" s="47" t="s">
        <v>19</v>
      </c>
      <c r="D147" s="52">
        <f>+SUM(D148:D157)</f>
        <v>62892271</v>
      </c>
    </row>
    <row r="148" spans="2:4" ht="15">
      <c r="B148" s="8"/>
      <c r="C148" s="48" t="s">
        <v>15</v>
      </c>
      <c r="D148" s="53"/>
    </row>
    <row r="149" spans="2:4" ht="15">
      <c r="B149" s="8"/>
      <c r="C149" s="50" t="s">
        <v>23</v>
      </c>
      <c r="D149" s="54">
        <v>2847511</v>
      </c>
    </row>
    <row r="150" spans="2:4" ht="15">
      <c r="B150" s="8"/>
      <c r="C150" s="50" t="s">
        <v>119</v>
      </c>
      <c r="D150" s="54">
        <v>75508</v>
      </c>
    </row>
    <row r="151" spans="2:4" ht="30">
      <c r="B151" s="8"/>
      <c r="C151" s="50" t="s">
        <v>25</v>
      </c>
      <c r="D151" s="54">
        <v>2800000</v>
      </c>
    </row>
    <row r="152" spans="2:4" ht="30">
      <c r="B152" s="8"/>
      <c r="C152" s="50" t="s">
        <v>26</v>
      </c>
      <c r="D152" s="54">
        <v>12000000</v>
      </c>
    </row>
    <row r="153" spans="2:4" ht="30">
      <c r="B153" s="8"/>
      <c r="C153" s="50" t="s">
        <v>27</v>
      </c>
      <c r="D153" s="54">
        <v>12000000</v>
      </c>
    </row>
    <row r="154" spans="2:4" ht="15">
      <c r="B154" s="8"/>
      <c r="C154" s="50" t="s">
        <v>118</v>
      </c>
      <c r="D154" s="54">
        <v>33000000</v>
      </c>
    </row>
    <row r="155" spans="2:4" ht="15">
      <c r="B155" s="8"/>
      <c r="C155" s="50" t="s">
        <v>24</v>
      </c>
      <c r="D155" s="54">
        <v>169252</v>
      </c>
    </row>
    <row r="156" spans="2:4" ht="15">
      <c r="B156" s="8"/>
      <c r="C156" s="50"/>
      <c r="D156" s="54"/>
    </row>
    <row r="157" spans="2:4" ht="15">
      <c r="B157" s="8"/>
      <c r="C157" s="51"/>
      <c r="D157" s="55"/>
    </row>
    <row r="158" spans="2:4" ht="15">
      <c r="B158" s="8"/>
      <c r="C158" s="47" t="s">
        <v>22</v>
      </c>
      <c r="D158" s="52">
        <f>+D141+D147</f>
        <v>78442950</v>
      </c>
    </row>
    <row r="159" spans="2:4" ht="15">
      <c r="B159" s="3"/>
      <c r="C159" s="3"/>
      <c r="D159" s="4"/>
    </row>
    <row r="160" spans="2:4" ht="15">
      <c r="B160" s="3"/>
      <c r="C160" s="58" t="s">
        <v>86</v>
      </c>
      <c r="D160" s="43"/>
    </row>
    <row r="161" spans="2:4" ht="15">
      <c r="B161" s="3"/>
      <c r="C161" s="59" t="s">
        <v>73</v>
      </c>
      <c r="D161" s="44"/>
    </row>
    <row r="162" spans="2:4" ht="29.25">
      <c r="B162" s="3"/>
      <c r="C162" s="56" t="s">
        <v>12</v>
      </c>
      <c r="D162" s="57" t="s">
        <v>2</v>
      </c>
    </row>
    <row r="163" spans="2:4" ht="15">
      <c r="B163" s="8"/>
      <c r="C163" s="47" t="s">
        <v>14</v>
      </c>
      <c r="D163" s="52">
        <f>+SUM(D165:D167)</f>
        <v>122503284</v>
      </c>
    </row>
    <row r="164" spans="2:4" ht="15">
      <c r="B164" s="8"/>
      <c r="C164" s="48" t="s">
        <v>15</v>
      </c>
      <c r="D164" s="53"/>
    </row>
    <row r="165" spans="2:4" ht="15">
      <c r="B165" s="8"/>
      <c r="C165" s="49" t="s">
        <v>16</v>
      </c>
      <c r="D165" s="54">
        <v>98252202</v>
      </c>
    </row>
    <row r="166" spans="2:4" ht="15">
      <c r="B166" s="8"/>
      <c r="C166" s="49" t="s">
        <v>17</v>
      </c>
      <c r="D166" s="54">
        <v>19251082</v>
      </c>
    </row>
    <row r="167" spans="2:4" ht="15">
      <c r="B167" s="8"/>
      <c r="C167" s="49" t="s">
        <v>18</v>
      </c>
      <c r="D167" s="54">
        <v>5000000</v>
      </c>
    </row>
    <row r="168" spans="2:4" ht="15">
      <c r="B168" s="8"/>
      <c r="C168" s="47"/>
      <c r="D168" s="53"/>
    </row>
    <row r="169" spans="2:4" ht="15">
      <c r="B169" s="8"/>
      <c r="C169" s="47" t="s">
        <v>19</v>
      </c>
      <c r="D169" s="52">
        <f>+SUM(D170:D179)</f>
        <v>16056100</v>
      </c>
    </row>
    <row r="170" spans="2:4" ht="15">
      <c r="B170" s="8"/>
      <c r="C170" s="48" t="s">
        <v>15</v>
      </c>
      <c r="D170" s="53"/>
    </row>
    <row r="171" spans="2:4" ht="15">
      <c r="B171" s="8"/>
      <c r="C171" s="50" t="s">
        <v>28</v>
      </c>
      <c r="D171" s="54">
        <v>56100</v>
      </c>
    </row>
    <row r="172" spans="2:4" ht="26.25" customHeight="1">
      <c r="B172" s="8"/>
      <c r="C172" s="50" t="s">
        <v>118</v>
      </c>
      <c r="D172" s="54">
        <v>16000000</v>
      </c>
    </row>
    <row r="173" spans="2:4" ht="15" hidden="1">
      <c r="B173" s="8"/>
      <c r="C173" s="50"/>
      <c r="D173" s="54"/>
    </row>
    <row r="174" spans="2:4" ht="15" hidden="1">
      <c r="B174" s="8"/>
      <c r="C174" s="50">
        <v>4</v>
      </c>
      <c r="D174" s="54"/>
    </row>
    <row r="175" spans="2:4" ht="15" hidden="1">
      <c r="B175" s="8"/>
      <c r="C175" s="50">
        <v>5</v>
      </c>
      <c r="D175" s="54"/>
    </row>
    <row r="176" spans="2:4" ht="15" hidden="1">
      <c r="B176" s="8"/>
      <c r="C176" s="50">
        <v>6</v>
      </c>
      <c r="D176" s="54"/>
    </row>
    <row r="177" spans="2:4" ht="15" hidden="1">
      <c r="B177" s="8"/>
      <c r="C177" s="50">
        <v>7</v>
      </c>
      <c r="D177" s="54"/>
    </row>
    <row r="178" spans="2:4" ht="15" hidden="1">
      <c r="B178" s="8"/>
      <c r="C178" s="50">
        <v>8</v>
      </c>
      <c r="D178" s="54"/>
    </row>
    <row r="179" spans="2:4" ht="15">
      <c r="B179" s="8"/>
      <c r="C179" s="51"/>
      <c r="D179" s="55"/>
    </row>
    <row r="180" spans="2:4" ht="15">
      <c r="B180" s="8"/>
      <c r="C180" s="47" t="s">
        <v>22</v>
      </c>
      <c r="D180" s="52">
        <f>+D163+D169</f>
        <v>138559384</v>
      </c>
    </row>
    <row r="181" spans="2:4" ht="15">
      <c r="B181" s="3"/>
      <c r="C181" s="3"/>
      <c r="D181" s="4"/>
    </row>
    <row r="182" spans="2:4" ht="15">
      <c r="B182" s="3"/>
      <c r="C182" s="58" t="s">
        <v>87</v>
      </c>
      <c r="D182" s="43"/>
    </row>
    <row r="183" spans="2:4" ht="15">
      <c r="B183" s="3"/>
      <c r="C183" s="59" t="s">
        <v>114</v>
      </c>
      <c r="D183" s="44"/>
    </row>
    <row r="184" spans="2:4" ht="29.25">
      <c r="B184" s="3"/>
      <c r="C184" s="56" t="s">
        <v>12</v>
      </c>
      <c r="D184" s="57" t="s">
        <v>2</v>
      </c>
    </row>
    <row r="185" spans="2:4" ht="15">
      <c r="B185" s="8"/>
      <c r="C185" s="47" t="s">
        <v>14</v>
      </c>
      <c r="D185" s="52">
        <f>+SUM(D187:D189)</f>
        <v>23305676</v>
      </c>
    </row>
    <row r="186" spans="2:4" ht="15">
      <c r="B186" s="8"/>
      <c r="C186" s="48" t="s">
        <v>15</v>
      </c>
      <c r="D186" s="53"/>
    </row>
    <row r="187" spans="2:4" ht="15">
      <c r="B187" s="8"/>
      <c r="C187" s="49" t="s">
        <v>16</v>
      </c>
      <c r="D187" s="54">
        <v>14006273</v>
      </c>
    </row>
    <row r="188" spans="2:4" ht="15">
      <c r="B188" s="8"/>
      <c r="C188" s="49" t="s">
        <v>17</v>
      </c>
      <c r="D188" s="54">
        <v>9299403</v>
      </c>
    </row>
    <row r="189" spans="2:4" ht="15">
      <c r="B189" s="8"/>
      <c r="C189" s="49" t="s">
        <v>18</v>
      </c>
      <c r="D189" s="54">
        <v>0</v>
      </c>
    </row>
    <row r="190" spans="2:4" ht="15">
      <c r="B190" s="8"/>
      <c r="C190" s="47"/>
      <c r="D190" s="53"/>
    </row>
    <row r="191" spans="2:4" ht="15">
      <c r="B191" s="8"/>
      <c r="C191" s="47" t="s">
        <v>19</v>
      </c>
      <c r="D191" s="52">
        <f>+SUM(D192:D201)</f>
        <v>22000000</v>
      </c>
    </row>
    <row r="192" spans="2:4" ht="15">
      <c r="B192" s="8"/>
      <c r="C192" s="48" t="s">
        <v>15</v>
      </c>
      <c r="D192" s="53"/>
    </row>
    <row r="193" spans="2:4" ht="15">
      <c r="B193" s="8"/>
      <c r="C193" s="50" t="s">
        <v>120</v>
      </c>
      <c r="D193" s="54">
        <v>22000000</v>
      </c>
    </row>
    <row r="194" spans="2:4" ht="15" hidden="1">
      <c r="B194" s="8"/>
      <c r="C194" s="50">
        <v>2</v>
      </c>
      <c r="D194" s="54"/>
    </row>
    <row r="195" spans="2:4" ht="15" hidden="1">
      <c r="B195" s="8"/>
      <c r="C195" s="50">
        <v>3</v>
      </c>
      <c r="D195" s="54"/>
    </row>
    <row r="196" spans="2:4" ht="15" hidden="1">
      <c r="B196" s="8"/>
      <c r="C196" s="50">
        <v>4</v>
      </c>
      <c r="D196" s="54"/>
    </row>
    <row r="197" spans="2:4" ht="15" hidden="1">
      <c r="B197" s="8"/>
      <c r="C197" s="50">
        <v>5</v>
      </c>
      <c r="D197" s="54"/>
    </row>
    <row r="198" spans="2:4" ht="15" hidden="1">
      <c r="B198" s="8"/>
      <c r="C198" s="50">
        <v>6</v>
      </c>
      <c r="D198" s="54"/>
    </row>
    <row r="199" spans="2:4" ht="15" hidden="1">
      <c r="B199" s="8"/>
      <c r="C199" s="50">
        <v>7</v>
      </c>
      <c r="D199" s="54"/>
    </row>
    <row r="200" spans="2:4" ht="15" hidden="1">
      <c r="B200" s="8"/>
      <c r="C200" s="50">
        <v>8</v>
      </c>
      <c r="D200" s="54"/>
    </row>
    <row r="201" spans="2:4" ht="15">
      <c r="B201" s="8"/>
      <c r="C201" s="51"/>
      <c r="D201" s="55"/>
    </row>
    <row r="202" spans="2:4" ht="15">
      <c r="B202" s="8"/>
      <c r="C202" s="47" t="s">
        <v>22</v>
      </c>
      <c r="D202" s="52">
        <f>+D185+D191</f>
        <v>45305676</v>
      </c>
    </row>
    <row r="203" spans="2:4" ht="15">
      <c r="B203" s="3"/>
      <c r="C203" s="3"/>
      <c r="D203" s="4"/>
    </row>
    <row r="204" spans="2:4" ht="15">
      <c r="B204" s="3"/>
      <c r="C204" s="58" t="s">
        <v>88</v>
      </c>
      <c r="D204" s="43"/>
    </row>
    <row r="205" spans="2:4" ht="15">
      <c r="B205" s="3"/>
      <c r="C205" s="59" t="s">
        <v>74</v>
      </c>
      <c r="D205" s="44"/>
    </row>
    <row r="206" spans="2:4" ht="29.25">
      <c r="B206" s="3"/>
      <c r="C206" s="56" t="s">
        <v>12</v>
      </c>
      <c r="D206" s="57" t="s">
        <v>2</v>
      </c>
    </row>
    <row r="207" spans="2:4" ht="15">
      <c r="B207" s="8"/>
      <c r="C207" s="47" t="s">
        <v>14</v>
      </c>
      <c r="D207" s="52">
        <f>+SUM(D209:D211)</f>
        <v>9815610</v>
      </c>
    </row>
    <row r="208" spans="2:4" ht="15">
      <c r="B208" s="8"/>
      <c r="C208" s="48" t="s">
        <v>15</v>
      </c>
      <c r="D208" s="53"/>
    </row>
    <row r="209" spans="2:4" ht="15">
      <c r="B209" s="8"/>
      <c r="C209" s="49" t="s">
        <v>16</v>
      </c>
      <c r="D209" s="54">
        <v>5446290</v>
      </c>
    </row>
    <row r="210" spans="2:4" ht="15">
      <c r="B210" s="8"/>
      <c r="C210" s="49" t="s">
        <v>17</v>
      </c>
      <c r="D210" s="54">
        <v>4369320</v>
      </c>
    </row>
    <row r="211" spans="2:4" ht="15">
      <c r="B211" s="8"/>
      <c r="C211" s="49" t="s">
        <v>18</v>
      </c>
      <c r="D211" s="54">
        <v>0</v>
      </c>
    </row>
    <row r="212" spans="2:4" ht="15">
      <c r="B212" s="8"/>
      <c r="C212" s="47"/>
      <c r="D212" s="53"/>
    </row>
    <row r="213" spans="2:4" ht="15">
      <c r="B213" s="8"/>
      <c r="C213" s="47" t="s">
        <v>19</v>
      </c>
      <c r="D213" s="52">
        <f>+SUM(D214:D223)</f>
        <v>10070000</v>
      </c>
    </row>
    <row r="214" spans="2:4" ht="15">
      <c r="B214" s="8"/>
      <c r="C214" s="48" t="s">
        <v>15</v>
      </c>
      <c r="D214" s="53"/>
    </row>
    <row r="215" spans="2:4" ht="15">
      <c r="B215" s="8"/>
      <c r="C215" s="50" t="s">
        <v>23</v>
      </c>
      <c r="D215" s="54">
        <v>8070000</v>
      </c>
    </row>
    <row r="216" spans="2:4" ht="15">
      <c r="B216" s="8"/>
      <c r="C216" s="50" t="s">
        <v>118</v>
      </c>
      <c r="D216" s="54">
        <v>2000000</v>
      </c>
    </row>
    <row r="217" spans="2:4" ht="15" hidden="1">
      <c r="B217" s="8"/>
      <c r="C217" s="50">
        <v>3</v>
      </c>
      <c r="D217" s="54"/>
    </row>
    <row r="218" spans="2:4" ht="15" hidden="1">
      <c r="B218" s="8"/>
      <c r="C218" s="50">
        <v>4</v>
      </c>
      <c r="D218" s="54"/>
    </row>
    <row r="219" spans="2:4" ht="15" hidden="1">
      <c r="B219" s="8"/>
      <c r="C219" s="50">
        <v>5</v>
      </c>
      <c r="D219" s="54"/>
    </row>
    <row r="220" spans="2:4" ht="15" hidden="1">
      <c r="B220" s="8"/>
      <c r="C220" s="50">
        <v>6</v>
      </c>
      <c r="D220" s="54"/>
    </row>
    <row r="221" spans="2:4" ht="15" hidden="1">
      <c r="B221" s="8"/>
      <c r="C221" s="50">
        <v>7</v>
      </c>
      <c r="D221" s="54"/>
    </row>
    <row r="222" spans="2:4" ht="15" hidden="1">
      <c r="B222" s="8"/>
      <c r="C222" s="50">
        <v>8</v>
      </c>
      <c r="D222" s="54"/>
    </row>
    <row r="223" spans="2:4" ht="15">
      <c r="B223" s="8"/>
      <c r="C223" s="51"/>
      <c r="D223" s="55"/>
    </row>
    <row r="224" spans="2:4" ht="15">
      <c r="B224" s="8"/>
      <c r="C224" s="47" t="s">
        <v>22</v>
      </c>
      <c r="D224" s="52">
        <f>+D207+D213</f>
        <v>19885610</v>
      </c>
    </row>
    <row r="225" spans="2:4" ht="15">
      <c r="B225" s="3"/>
      <c r="C225" s="3"/>
      <c r="D225" s="4"/>
    </row>
    <row r="226" spans="2:4" ht="15">
      <c r="B226" s="3"/>
      <c r="C226" s="58" t="s">
        <v>89</v>
      </c>
      <c r="D226" s="43"/>
    </row>
    <row r="227" spans="2:4" ht="15">
      <c r="B227" s="3"/>
      <c r="C227" s="59" t="s">
        <v>115</v>
      </c>
      <c r="D227" s="44"/>
    </row>
    <row r="228" spans="2:4" ht="29.25">
      <c r="B228" s="3"/>
      <c r="C228" s="56" t="s">
        <v>12</v>
      </c>
      <c r="D228" s="57" t="s">
        <v>2</v>
      </c>
    </row>
    <row r="229" spans="2:4" ht="15">
      <c r="B229" s="8"/>
      <c r="C229" s="47" t="s">
        <v>14</v>
      </c>
      <c r="D229" s="52">
        <f>+SUM(D231:D233)</f>
        <v>24043915</v>
      </c>
    </row>
    <row r="230" spans="2:4" ht="15">
      <c r="B230" s="8"/>
      <c r="C230" s="48" t="s">
        <v>15</v>
      </c>
      <c r="D230" s="53"/>
    </row>
    <row r="231" spans="2:4" ht="15">
      <c r="B231" s="8"/>
      <c r="C231" s="49" t="s">
        <v>16</v>
      </c>
      <c r="D231" s="54">
        <v>14750045</v>
      </c>
    </row>
    <row r="232" spans="2:4" ht="15">
      <c r="B232" s="8"/>
      <c r="C232" s="49" t="s">
        <v>17</v>
      </c>
      <c r="D232" s="54">
        <v>9293870</v>
      </c>
    </row>
    <row r="233" spans="2:4" ht="15">
      <c r="B233" s="8"/>
      <c r="C233" s="49" t="s">
        <v>18</v>
      </c>
      <c r="D233" s="54">
        <v>0</v>
      </c>
    </row>
    <row r="234" spans="2:4" ht="15">
      <c r="B234" s="8"/>
      <c r="C234" s="47"/>
      <c r="D234" s="53"/>
    </row>
    <row r="235" spans="2:4" ht="15">
      <c r="B235" s="8"/>
      <c r="C235" s="47" t="s">
        <v>19</v>
      </c>
      <c r="D235" s="52">
        <f>+SUM(D236:D245)</f>
        <v>0</v>
      </c>
    </row>
    <row r="236" spans="2:4" ht="15">
      <c r="B236" s="8"/>
      <c r="C236" s="48" t="s">
        <v>15</v>
      </c>
      <c r="D236" s="53"/>
    </row>
    <row r="237" spans="2:4" ht="15" hidden="1">
      <c r="B237" s="8"/>
      <c r="C237" s="50">
        <v>1</v>
      </c>
      <c r="D237" s="54"/>
    </row>
    <row r="238" spans="2:4" ht="15" hidden="1">
      <c r="B238" s="8"/>
      <c r="C238" s="50">
        <v>2</v>
      </c>
      <c r="D238" s="54"/>
    </row>
    <row r="239" spans="2:4" ht="15" hidden="1">
      <c r="B239" s="8"/>
      <c r="C239" s="50">
        <v>3</v>
      </c>
      <c r="D239" s="54"/>
    </row>
    <row r="240" spans="2:4" ht="15" hidden="1">
      <c r="B240" s="8"/>
      <c r="C240" s="50">
        <v>4</v>
      </c>
      <c r="D240" s="54"/>
    </row>
    <row r="241" spans="2:4" ht="15" hidden="1">
      <c r="B241" s="8"/>
      <c r="C241" s="50">
        <v>5</v>
      </c>
      <c r="D241" s="54"/>
    </row>
    <row r="242" spans="2:4" ht="15" hidden="1">
      <c r="B242" s="8"/>
      <c r="C242" s="50">
        <v>6</v>
      </c>
      <c r="D242" s="54"/>
    </row>
    <row r="243" spans="2:4" ht="15" hidden="1">
      <c r="B243" s="8"/>
      <c r="C243" s="50">
        <v>7</v>
      </c>
      <c r="D243" s="54"/>
    </row>
    <row r="244" spans="2:4" ht="15" hidden="1">
      <c r="B244" s="8"/>
      <c r="C244" s="50">
        <v>8</v>
      </c>
      <c r="D244" s="54"/>
    </row>
    <row r="245" spans="2:4" ht="15">
      <c r="B245" s="8"/>
      <c r="C245" s="51"/>
      <c r="D245" s="55"/>
    </row>
    <row r="246" spans="2:4" ht="15">
      <c r="B246" s="8"/>
      <c r="C246" s="47" t="s">
        <v>22</v>
      </c>
      <c r="D246" s="52">
        <f>+D229+D235</f>
        <v>24043915</v>
      </c>
    </row>
    <row r="247" spans="2:4" ht="15">
      <c r="B247" s="3"/>
      <c r="C247" s="3"/>
      <c r="D247" s="4"/>
    </row>
    <row r="248" spans="2:4" ht="15">
      <c r="B248" s="3"/>
      <c r="C248" s="58" t="s">
        <v>90</v>
      </c>
      <c r="D248" s="43"/>
    </row>
    <row r="249" spans="2:4" ht="15">
      <c r="B249" s="3"/>
      <c r="C249" s="59" t="s">
        <v>75</v>
      </c>
      <c r="D249" s="44"/>
    </row>
    <row r="250" spans="2:4" ht="29.25">
      <c r="B250" s="3"/>
      <c r="C250" s="42" t="s">
        <v>12</v>
      </c>
      <c r="D250" s="38" t="s">
        <v>2</v>
      </c>
    </row>
    <row r="251" spans="2:4" ht="15">
      <c r="B251" s="8"/>
      <c r="C251" s="47" t="s">
        <v>14</v>
      </c>
      <c r="D251" s="52">
        <f>+SUM(D253:D255)</f>
        <v>2226130</v>
      </c>
    </row>
    <row r="252" spans="2:4" ht="15">
      <c r="B252" s="8"/>
      <c r="C252" s="48" t="s">
        <v>15</v>
      </c>
      <c r="D252" s="53"/>
    </row>
    <row r="253" spans="2:4" ht="15">
      <c r="B253" s="8"/>
      <c r="C253" s="49" t="s">
        <v>16</v>
      </c>
      <c r="D253" s="54">
        <v>1620430</v>
      </c>
    </row>
    <row r="254" spans="2:4" ht="15">
      <c r="B254" s="8"/>
      <c r="C254" s="49" t="s">
        <v>17</v>
      </c>
      <c r="D254" s="54">
        <v>605700</v>
      </c>
    </row>
    <row r="255" spans="2:4" ht="15">
      <c r="B255" s="8"/>
      <c r="C255" s="49" t="s">
        <v>18</v>
      </c>
      <c r="D255" s="54">
        <v>0</v>
      </c>
    </row>
    <row r="256" spans="2:4" ht="15">
      <c r="B256" s="8"/>
      <c r="C256" s="47"/>
      <c r="D256" s="53"/>
    </row>
    <row r="257" spans="2:4" ht="15">
      <c r="B257" s="8"/>
      <c r="C257" s="47" t="s">
        <v>19</v>
      </c>
      <c r="D257" s="52">
        <f>+SUM(D258:D267)</f>
        <v>5000000</v>
      </c>
    </row>
    <row r="258" spans="2:4" ht="15">
      <c r="B258" s="8"/>
      <c r="C258" s="48" t="s">
        <v>15</v>
      </c>
      <c r="D258" s="53"/>
    </row>
    <row r="259" spans="2:4" ht="15">
      <c r="B259" s="8"/>
      <c r="C259" s="50" t="s">
        <v>120</v>
      </c>
      <c r="D259" s="54">
        <v>5000000</v>
      </c>
    </row>
    <row r="260" spans="2:4" ht="15" hidden="1">
      <c r="B260" s="8"/>
      <c r="C260" s="50">
        <v>2</v>
      </c>
      <c r="D260" s="54"/>
    </row>
    <row r="261" spans="2:4" ht="15" hidden="1">
      <c r="B261" s="8"/>
      <c r="C261" s="50">
        <v>3</v>
      </c>
      <c r="D261" s="54"/>
    </row>
    <row r="262" spans="2:4" ht="15" hidden="1">
      <c r="B262" s="8"/>
      <c r="C262" s="50">
        <v>4</v>
      </c>
      <c r="D262" s="54"/>
    </row>
    <row r="263" spans="2:4" ht="15" hidden="1">
      <c r="B263" s="8"/>
      <c r="C263" s="50">
        <v>5</v>
      </c>
      <c r="D263" s="54"/>
    </row>
    <row r="264" spans="2:4" ht="15" hidden="1">
      <c r="B264" s="8"/>
      <c r="C264" s="50">
        <v>6</v>
      </c>
      <c r="D264" s="54"/>
    </row>
    <row r="265" spans="2:4" ht="15" hidden="1">
      <c r="B265" s="8"/>
      <c r="C265" s="50">
        <v>7</v>
      </c>
      <c r="D265" s="54"/>
    </row>
    <row r="266" spans="2:4" ht="15" hidden="1">
      <c r="B266" s="8"/>
      <c r="C266" s="50">
        <v>8</v>
      </c>
      <c r="D266" s="54"/>
    </row>
    <row r="267" spans="2:4" ht="15">
      <c r="B267" s="8"/>
      <c r="C267" s="51"/>
      <c r="D267" s="55"/>
    </row>
    <row r="268" spans="2:4" ht="15">
      <c r="B268" s="8"/>
      <c r="C268" s="47" t="s">
        <v>22</v>
      </c>
      <c r="D268" s="52">
        <f>+D251+D257</f>
        <v>7226130</v>
      </c>
    </row>
    <row r="269" spans="2:4" ht="15">
      <c r="B269" s="3"/>
      <c r="C269" s="3"/>
      <c r="D269" s="4"/>
    </row>
    <row r="270" spans="2:4" ht="15.75" hidden="1" thickBot="1">
      <c r="B270" s="3"/>
      <c r="C270" s="5"/>
      <c r="D270" s="6" t="s">
        <v>11</v>
      </c>
    </row>
    <row r="271" spans="2:4" ht="15.75" hidden="1" thickBot="1">
      <c r="B271" s="3"/>
      <c r="C271" s="7" t="s">
        <v>12</v>
      </c>
      <c r="D271" s="6" t="s">
        <v>13</v>
      </c>
    </row>
    <row r="272" spans="2:4" ht="15" hidden="1">
      <c r="B272" s="8"/>
      <c r="C272" s="9" t="s">
        <v>14</v>
      </c>
      <c r="D272" s="10">
        <f>+SUM(D274:D276)</f>
        <v>0</v>
      </c>
    </row>
    <row r="273" spans="2:4" ht="15" hidden="1">
      <c r="B273" s="8"/>
      <c r="C273" s="11" t="s">
        <v>15</v>
      </c>
      <c r="D273" s="12"/>
    </row>
    <row r="274" spans="2:4" ht="15" hidden="1">
      <c r="B274" s="8"/>
      <c r="C274" s="13" t="s">
        <v>16</v>
      </c>
      <c r="D274" s="14"/>
    </row>
    <row r="275" spans="2:4" ht="15" hidden="1">
      <c r="B275" s="8"/>
      <c r="C275" s="13" t="s">
        <v>17</v>
      </c>
      <c r="D275" s="14"/>
    </row>
    <row r="276" spans="2:4" ht="15" hidden="1">
      <c r="B276" s="8"/>
      <c r="C276" s="13" t="s">
        <v>18</v>
      </c>
      <c r="D276" s="14"/>
    </row>
    <row r="277" spans="2:4" ht="15" hidden="1">
      <c r="B277" s="8"/>
      <c r="C277" s="15"/>
      <c r="D277" s="12"/>
    </row>
    <row r="278" spans="2:4" ht="15" hidden="1">
      <c r="B278" s="8"/>
      <c r="C278" s="15" t="s">
        <v>19</v>
      </c>
      <c r="D278" s="16">
        <f>+SUM(D279:D288)</f>
        <v>0</v>
      </c>
    </row>
    <row r="279" spans="2:4" ht="15" hidden="1">
      <c r="B279" s="8"/>
      <c r="C279" s="11" t="s">
        <v>15</v>
      </c>
      <c r="D279" s="12"/>
    </row>
    <row r="280" spans="2:4" ht="15" hidden="1">
      <c r="B280" s="8"/>
      <c r="C280" s="17">
        <v>1</v>
      </c>
      <c r="D280" s="14"/>
    </row>
    <row r="281" spans="2:4" ht="15" hidden="1">
      <c r="B281" s="8"/>
      <c r="C281" s="17">
        <v>2</v>
      </c>
      <c r="D281" s="14"/>
    </row>
    <row r="282" spans="2:4" ht="15" hidden="1">
      <c r="B282" s="8"/>
      <c r="C282" s="17">
        <v>3</v>
      </c>
      <c r="D282" s="14"/>
    </row>
    <row r="283" spans="2:4" ht="15" hidden="1">
      <c r="B283" s="8"/>
      <c r="C283" s="17">
        <v>4</v>
      </c>
      <c r="D283" s="14"/>
    </row>
    <row r="284" spans="2:4" ht="15" hidden="1">
      <c r="B284" s="8"/>
      <c r="C284" s="17">
        <v>5</v>
      </c>
      <c r="D284" s="14"/>
    </row>
    <row r="285" spans="2:4" ht="15" hidden="1">
      <c r="B285" s="8"/>
      <c r="C285" s="17">
        <v>6</v>
      </c>
      <c r="D285" s="14"/>
    </row>
    <row r="286" spans="2:4" ht="15" hidden="1">
      <c r="B286" s="8"/>
      <c r="C286" s="17">
        <v>7</v>
      </c>
      <c r="D286" s="14"/>
    </row>
    <row r="287" spans="2:4" ht="15" hidden="1">
      <c r="B287" s="8"/>
      <c r="C287" s="17">
        <v>8</v>
      </c>
      <c r="D287" s="14"/>
    </row>
    <row r="288" spans="2:4" ht="15" hidden="1">
      <c r="B288" s="8"/>
      <c r="C288" s="18"/>
      <c r="D288" s="19"/>
    </row>
    <row r="289" spans="2:4" ht="15.75" hidden="1" thickBot="1">
      <c r="B289" s="8"/>
      <c r="C289" s="20" t="s">
        <v>22</v>
      </c>
      <c r="D289" s="21">
        <f>+D272+D278</f>
        <v>0</v>
      </c>
    </row>
    <row r="290" spans="2:4" ht="15">
      <c r="B290" s="3"/>
      <c r="C290" s="3"/>
      <c r="D290" s="4"/>
    </row>
    <row r="291" spans="2:4" ht="15">
      <c r="B291" s="3"/>
      <c r="C291" s="58" t="s">
        <v>91</v>
      </c>
      <c r="D291" s="43"/>
    </row>
    <row r="292" spans="2:4" ht="15">
      <c r="B292" s="3"/>
      <c r="C292" s="59" t="s">
        <v>79</v>
      </c>
      <c r="D292" s="44"/>
    </row>
    <row r="293" spans="2:4" ht="29.25">
      <c r="B293" s="3"/>
      <c r="C293" s="56" t="s">
        <v>12</v>
      </c>
      <c r="D293" s="57" t="s">
        <v>2</v>
      </c>
    </row>
    <row r="294" spans="2:4" ht="15">
      <c r="B294" s="8"/>
      <c r="C294" s="47" t="s">
        <v>14</v>
      </c>
      <c r="D294" s="52">
        <f>+SUM(D296:D298)</f>
        <v>6617076</v>
      </c>
    </row>
    <row r="295" spans="2:4" ht="15">
      <c r="B295" s="8"/>
      <c r="C295" s="48" t="s">
        <v>15</v>
      </c>
      <c r="D295" s="53"/>
    </row>
    <row r="296" spans="2:4" ht="15">
      <c r="B296" s="8"/>
      <c r="C296" s="49" t="s">
        <v>16</v>
      </c>
      <c r="D296" s="54">
        <v>5090361</v>
      </c>
    </row>
    <row r="297" spans="2:4" ht="15">
      <c r="B297" s="8"/>
      <c r="C297" s="49" t="s">
        <v>17</v>
      </c>
      <c r="D297" s="54">
        <v>1526715</v>
      </c>
    </row>
    <row r="298" spans="2:4" ht="15">
      <c r="B298" s="8"/>
      <c r="C298" s="49" t="s">
        <v>18</v>
      </c>
      <c r="D298" s="54"/>
    </row>
    <row r="299" spans="2:4" ht="15">
      <c r="B299" s="8"/>
      <c r="C299" s="47"/>
      <c r="D299" s="53"/>
    </row>
    <row r="300" spans="2:4" ht="15">
      <c r="B300" s="8"/>
      <c r="C300" s="47" t="s">
        <v>19</v>
      </c>
      <c r="D300" s="52">
        <f>+SUM(D301:D310)</f>
        <v>17994524</v>
      </c>
    </row>
    <row r="301" spans="2:4" ht="15">
      <c r="B301" s="8"/>
      <c r="C301" s="48" t="s">
        <v>15</v>
      </c>
      <c r="D301" s="53"/>
    </row>
    <row r="302" spans="2:4" ht="15">
      <c r="B302" s="8"/>
      <c r="C302" s="50" t="s">
        <v>23</v>
      </c>
      <c r="D302" s="54">
        <v>17994524</v>
      </c>
    </row>
    <row r="303" spans="2:4" ht="15" hidden="1">
      <c r="B303" s="8"/>
      <c r="C303" s="50">
        <v>2</v>
      </c>
      <c r="D303" s="54"/>
    </row>
    <row r="304" spans="2:4" ht="15" hidden="1">
      <c r="B304" s="8"/>
      <c r="C304" s="50">
        <v>3</v>
      </c>
      <c r="D304" s="54"/>
    </row>
    <row r="305" spans="2:4" ht="15" hidden="1">
      <c r="B305" s="8"/>
      <c r="C305" s="50">
        <v>4</v>
      </c>
      <c r="D305" s="54"/>
    </row>
    <row r="306" spans="2:4" ht="15" hidden="1">
      <c r="B306" s="8"/>
      <c r="C306" s="50">
        <v>5</v>
      </c>
      <c r="D306" s="54"/>
    </row>
    <row r="307" spans="2:4" ht="15" hidden="1">
      <c r="B307" s="8"/>
      <c r="C307" s="50">
        <v>6</v>
      </c>
      <c r="D307" s="54"/>
    </row>
    <row r="308" spans="2:4" ht="15" hidden="1">
      <c r="B308" s="8"/>
      <c r="C308" s="50">
        <v>7</v>
      </c>
      <c r="D308" s="54"/>
    </row>
    <row r="309" spans="2:4" ht="15" hidden="1">
      <c r="B309" s="8"/>
      <c r="C309" s="50">
        <v>8</v>
      </c>
      <c r="D309" s="54"/>
    </row>
    <row r="310" spans="2:4" ht="15">
      <c r="B310" s="8"/>
      <c r="C310" s="51"/>
      <c r="D310" s="55"/>
    </row>
    <row r="311" spans="2:4" ht="15">
      <c r="B311" s="8"/>
      <c r="C311" s="47" t="s">
        <v>22</v>
      </c>
      <c r="D311" s="52">
        <f>+D294+D300</f>
        <v>24611600</v>
      </c>
    </row>
    <row r="312" spans="2:4" ht="15">
      <c r="B312" s="3"/>
      <c r="C312" s="3"/>
      <c r="D312" s="4"/>
    </row>
    <row r="313" spans="2:4" ht="15">
      <c r="B313" s="3"/>
      <c r="C313" s="58" t="s">
        <v>92</v>
      </c>
      <c r="D313" s="43"/>
    </row>
    <row r="314" spans="2:4" ht="15">
      <c r="B314" s="3"/>
      <c r="C314" s="59" t="s">
        <v>8</v>
      </c>
      <c r="D314" s="44"/>
    </row>
    <row r="315" spans="2:4" ht="29.25">
      <c r="B315" s="3"/>
      <c r="C315" s="42" t="s">
        <v>12</v>
      </c>
      <c r="D315" s="38" t="s">
        <v>2</v>
      </c>
    </row>
    <row r="316" spans="2:4" ht="15">
      <c r="B316" s="8"/>
      <c r="C316" s="47" t="s">
        <v>14</v>
      </c>
      <c r="D316" s="52">
        <f>+SUM(D318:D320)</f>
        <v>6536549</v>
      </c>
    </row>
    <row r="317" spans="2:4" ht="15">
      <c r="B317" s="8"/>
      <c r="C317" s="48" t="s">
        <v>15</v>
      </c>
      <c r="D317" s="53"/>
    </row>
    <row r="318" spans="2:4" ht="15">
      <c r="B318" s="8"/>
      <c r="C318" s="49" t="s">
        <v>16</v>
      </c>
      <c r="D318" s="54">
        <v>5017041</v>
      </c>
    </row>
    <row r="319" spans="2:4" ht="15">
      <c r="B319" s="8"/>
      <c r="C319" s="49" t="s">
        <v>17</v>
      </c>
      <c r="D319" s="54">
        <v>1519508</v>
      </c>
    </row>
    <row r="320" spans="2:4" ht="15">
      <c r="B320" s="8"/>
      <c r="C320" s="49" t="s">
        <v>18</v>
      </c>
      <c r="D320" s="54">
        <v>0</v>
      </c>
    </row>
    <row r="321" spans="2:4" ht="15">
      <c r="B321" s="8"/>
      <c r="C321" s="47"/>
      <c r="D321" s="53"/>
    </row>
    <row r="322" spans="2:4" ht="15">
      <c r="B322" s="8"/>
      <c r="C322" s="47" t="s">
        <v>19</v>
      </c>
      <c r="D322" s="52">
        <f>+SUM(D323:D332)</f>
        <v>3684651</v>
      </c>
    </row>
    <row r="323" spans="2:4" ht="15">
      <c r="B323" s="8"/>
      <c r="C323" s="48" t="s">
        <v>15</v>
      </c>
      <c r="D323" s="53"/>
    </row>
    <row r="324" spans="2:4" ht="15">
      <c r="B324" s="8"/>
      <c r="C324" s="49" t="s">
        <v>121</v>
      </c>
      <c r="D324" s="54">
        <v>3648651</v>
      </c>
    </row>
    <row r="325" spans="2:4" ht="15">
      <c r="B325" s="8"/>
      <c r="C325" s="50" t="s">
        <v>105</v>
      </c>
      <c r="D325" s="54">
        <v>36000</v>
      </c>
    </row>
    <row r="326" spans="2:4" ht="15" hidden="1">
      <c r="B326" s="8"/>
      <c r="C326" s="50">
        <v>3</v>
      </c>
      <c r="D326" s="54"/>
    </row>
    <row r="327" spans="2:4" ht="15" hidden="1">
      <c r="B327" s="8"/>
      <c r="C327" s="50">
        <v>4</v>
      </c>
      <c r="D327" s="54"/>
    </row>
    <row r="328" spans="2:4" ht="15" hidden="1">
      <c r="B328" s="8"/>
      <c r="C328" s="50">
        <v>5</v>
      </c>
      <c r="D328" s="54"/>
    </row>
    <row r="329" spans="2:4" ht="15" hidden="1">
      <c r="B329" s="8"/>
      <c r="C329" s="50">
        <v>6</v>
      </c>
      <c r="D329" s="54"/>
    </row>
    <row r="330" spans="2:4" ht="15" hidden="1">
      <c r="B330" s="8"/>
      <c r="C330" s="50">
        <v>7</v>
      </c>
      <c r="D330" s="54"/>
    </row>
    <row r="331" spans="2:4" ht="15" hidden="1">
      <c r="B331" s="8"/>
      <c r="C331" s="50">
        <v>8</v>
      </c>
      <c r="D331" s="54"/>
    </row>
    <row r="332" spans="2:4" ht="15">
      <c r="B332" s="8"/>
      <c r="C332" s="51"/>
      <c r="D332" s="55"/>
    </row>
    <row r="333" spans="2:4" ht="15">
      <c r="B333" s="8"/>
      <c r="C333" s="47" t="s">
        <v>22</v>
      </c>
      <c r="D333" s="52">
        <f>+D316+D322</f>
        <v>10221200</v>
      </c>
    </row>
    <row r="334" spans="2:4" ht="15">
      <c r="B334" s="3"/>
      <c r="C334" s="3"/>
      <c r="D334" s="4"/>
    </row>
    <row r="335" spans="2:4" ht="14.25" customHeight="1">
      <c r="B335" s="78" t="s">
        <v>76</v>
      </c>
      <c r="C335" s="78"/>
      <c r="D335" s="78"/>
    </row>
    <row r="336" spans="2:4" ht="15">
      <c r="B336" s="3"/>
      <c r="C336" s="3"/>
      <c r="D336" s="4"/>
    </row>
    <row r="337" spans="2:7" ht="15">
      <c r="B337" s="3"/>
      <c r="C337" s="60" t="s">
        <v>77</v>
      </c>
      <c r="D337" s="61"/>
    </row>
    <row r="338" spans="2:7" ht="29.25">
      <c r="B338" s="3"/>
      <c r="C338" s="39" t="s">
        <v>0</v>
      </c>
      <c r="D338" s="38" t="s">
        <v>2</v>
      </c>
    </row>
    <row r="339" spans="2:7" ht="15">
      <c r="B339" s="8"/>
      <c r="C339" s="47" t="s">
        <v>14</v>
      </c>
      <c r="D339" s="52">
        <f>+SUM(D341:D343)</f>
        <v>252898736</v>
      </c>
    </row>
    <row r="340" spans="2:7" ht="15">
      <c r="B340" s="8"/>
      <c r="C340" s="48" t="s">
        <v>15</v>
      </c>
      <c r="D340" s="53"/>
    </row>
    <row r="341" spans="2:7" ht="15">
      <c r="B341" s="8"/>
      <c r="C341" s="49" t="s">
        <v>16</v>
      </c>
      <c r="D341" s="53">
        <f>+D318+D296+D274+D253+D231+D209+D187+D165+D143+D121+D99+D77+D55+D33</f>
        <v>177481200</v>
      </c>
    </row>
    <row r="342" spans="2:7" ht="15">
      <c r="B342" s="8"/>
      <c r="C342" s="49" t="s">
        <v>17</v>
      </c>
      <c r="D342" s="53">
        <f>+D319+D297+D275+D254+D232+D210+D188+D166+D144+D122+D100+D78+D56+D34</f>
        <v>60417536</v>
      </c>
    </row>
    <row r="343" spans="2:7" ht="15">
      <c r="B343" s="8"/>
      <c r="C343" s="49" t="s">
        <v>18</v>
      </c>
      <c r="D343" s="53">
        <f>+D320+D298+D276+D255+D233+D211+D189+D167+D145+D123+D101+D79+D57+D35</f>
        <v>15000000</v>
      </c>
    </row>
    <row r="344" spans="2:7" ht="15">
      <c r="B344" s="8"/>
      <c r="C344" s="47"/>
      <c r="D344" s="53"/>
    </row>
    <row r="345" spans="2:7" ht="15">
      <c r="B345" s="8"/>
      <c r="C345" s="47" t="s">
        <v>78</v>
      </c>
      <c r="D345" s="53">
        <f>+D322+D300+D278+D257+D235+D213+D191+D169+D147+D125+D103+D81+D59+D37</f>
        <v>182321064</v>
      </c>
      <c r="F345" s="23"/>
      <c r="G345" s="23"/>
    </row>
    <row r="346" spans="2:7" ht="15">
      <c r="B346" s="8"/>
      <c r="C346" s="51"/>
      <c r="D346" s="53"/>
    </row>
    <row r="347" spans="2:7" ht="15">
      <c r="B347" s="8"/>
      <c r="C347" s="47" t="s">
        <v>22</v>
      </c>
      <c r="D347" s="52">
        <f>+D339+D345</f>
        <v>435219800</v>
      </c>
    </row>
    <row r="348" spans="2:7">
      <c r="D348" s="24">
        <f>+D347-D24</f>
        <v>0</v>
      </c>
    </row>
  </sheetData>
  <sheetProtection selectLockedCells="1" selectUnlockedCells="1"/>
  <mergeCells count="7">
    <mergeCell ref="B1:D1"/>
    <mergeCell ref="B4:D4"/>
    <mergeCell ref="B26:D26"/>
    <mergeCell ref="B335:D335"/>
    <mergeCell ref="F2:I2"/>
    <mergeCell ref="F3:I3"/>
    <mergeCell ref="G26:I26"/>
  </mergeCells>
  <pageMargins left="0.74803149606299213" right="0.74803149606299213" top="0.98425196850393704" bottom="0.98425196850393704" header="0.51181102362204722" footer="0.51181102362204722"/>
  <pageSetup paperSize="9" scale="60" firstPageNumber="0" fitToWidth="2" fitToHeight="12" orientation="landscape" horizontalDpi="300" verticalDpi="300" r:id="rId1"/>
  <headerFooter alignWithMargins="0"/>
  <rowBreaks count="6" manualBreakCount="6">
    <brk id="25" max="8" man="1"/>
    <brk id="71" max="8" man="1"/>
    <brk id="115" max="8" man="1"/>
    <brk id="159" max="8" man="1"/>
    <brk id="225" max="8" man="1"/>
    <brk id="31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1600-МЗ</vt:lpstr>
      <vt:lpstr>'1600-МЗ'!Print_Area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vantonova</dc:creator>
  <cp:lastModifiedBy>vantonova</cp:lastModifiedBy>
  <cp:lastPrinted>2015-01-08T11:52:21Z</cp:lastPrinted>
  <dcterms:created xsi:type="dcterms:W3CDTF">2015-01-07T08:43:23Z</dcterms:created>
  <dcterms:modified xsi:type="dcterms:W3CDTF">2015-02-11T08:22:58Z</dcterms:modified>
</cp:coreProperties>
</file>