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xWindow="0" yWindow="0" windowWidth="25605" windowHeight="9975" activeTab="2"/>
  </bookViews>
  <sheets>
    <sheet name="ARCH" sheetId="5" r:id="rId1"/>
    <sheet name="ARCH-Canopy" sheetId="20" r:id="rId2"/>
    <sheet name="STRUCT" sheetId="6" r:id="rId3"/>
    <sheet name="STRUCT-Canopy" sheetId="21" r:id="rId4"/>
    <sheet name="EL" sheetId="7" r:id="rId5"/>
    <sheet name="WSS" sheetId="8" r:id="rId6"/>
    <sheet name="HVAC" sheetId="9" r:id="rId7"/>
    <sheet name="TEHN-IMG (Branch T1)" sheetId="10" r:id="rId8"/>
    <sheet name="TEHN-IMG (Branch T2)" sheetId="23" r:id="rId9"/>
    <sheet name="TEHN-IMG (SO2)" sheetId="22" r:id="rId10"/>
    <sheet name="TEHN-IMG (SO3)" sheetId="25" r:id="rId11"/>
    <sheet name="GEODESY " sheetId="16" r:id="rId12"/>
    <sheet name="TRAF. ORG. " sheetId="15" r:id="rId13"/>
    <sheet name="LAND" sheetId="17" r:id="rId14"/>
    <sheet name="FS" sheetId="18" r:id="rId15"/>
  </sheets>
  <definedNames>
    <definedName name="_xlnm._FilterDatabase" localSheetId="0" hidden="1">ARCH!$A$6:$D$415</definedName>
    <definedName name="_xlnm._FilterDatabase" localSheetId="1" hidden="1">'ARCH-Canopy'!$A$6:$D$16</definedName>
    <definedName name="_xlnm._FilterDatabase" localSheetId="4" hidden="1">EL!$A$6:$H$324</definedName>
    <definedName name="_xlnm._FilterDatabase" localSheetId="11" hidden="1">'GEODESY '!$A$5:$H$41</definedName>
    <definedName name="_xlnm._FilterDatabase" localSheetId="6" hidden="1">HVAC!$A$5:$H$119</definedName>
    <definedName name="_xlnm._FilterDatabase" localSheetId="13" hidden="1">LAND!$A$5:$D$58</definedName>
    <definedName name="_xlnm._FilterDatabase" localSheetId="2" hidden="1">STRUCT!$A$6:$D$167</definedName>
    <definedName name="_xlnm._FilterDatabase" localSheetId="3" hidden="1">'STRUCT-Canopy'!$A$6:$D$40</definedName>
    <definedName name="_xlnm._FilterDatabase" localSheetId="7" hidden="1">'TEHN-IMG (Branch T1)'!$A$5:$F$27</definedName>
    <definedName name="_xlnm._FilterDatabase" localSheetId="8" hidden="1">'TEHN-IMG (Branch T2)'!$A$5:$F$26</definedName>
    <definedName name="_xlnm._FilterDatabase" localSheetId="9" hidden="1">'TEHN-IMG (SO2)'!$A$5:$F$28</definedName>
    <definedName name="_xlnm._FilterDatabase" localSheetId="10" hidden="1">'TEHN-IMG (SO3)'!$A$5:$D$28</definedName>
    <definedName name="_xlnm._FilterDatabase" localSheetId="12" hidden="1">'TRAF. ORG. '!$A$5:$H$11</definedName>
    <definedName name="_xlnm._FilterDatabase" localSheetId="5" hidden="1">WSS!$A$6:$D$210</definedName>
    <definedName name="_xlnm.Print_Area" localSheetId="0">ARCH!$A$1:$D$419</definedName>
    <definedName name="_xlnm.Print_Area" localSheetId="1">'ARCH-Canopy'!$A$1:$D$20</definedName>
    <definedName name="_xlnm.Print_Area" localSheetId="4">EL!$A$1:$D$328</definedName>
    <definedName name="_xlnm.Print_Area" localSheetId="14">FS!$A$1:$D$14</definedName>
    <definedName name="_xlnm.Print_Area" localSheetId="11">'GEODESY '!$A$1:$D$44</definedName>
    <definedName name="_xlnm.Print_Area" localSheetId="6">HVAC!$A$1:$D$123</definedName>
    <definedName name="_xlnm.Print_Area" localSheetId="13">LAND!$A$1:$D$62</definedName>
    <definedName name="_xlnm.Print_Area" localSheetId="2">STRUCT!$A$1:$D$172</definedName>
    <definedName name="_xlnm.Print_Area" localSheetId="3">'STRUCT-Canopy'!$A$1:$D$45</definedName>
    <definedName name="_xlnm.Print_Area" localSheetId="7">'TEHN-IMG (Branch T1)'!$A$1:$D$31</definedName>
    <definedName name="_xlnm.Print_Area" localSheetId="8">'TEHN-IMG (Branch T2)'!$A$1:$D$30</definedName>
    <definedName name="_xlnm.Print_Area" localSheetId="9">'TEHN-IMG (SO2)'!$A$1:$D$32</definedName>
    <definedName name="_xlnm.Print_Area" localSheetId="10">'TEHN-IMG (SO3)'!$A$1:$D$32</definedName>
    <definedName name="_xlnm.Print_Area" localSheetId="12">'TRAF. ORG. '!$A$1:$D$14</definedName>
    <definedName name="_xlnm.Print_Area" localSheetId="5">WSS!$A$1:$D$214</definedName>
    <definedName name="_xlnm.Print_Titles" localSheetId="0">ARCH!#REF!</definedName>
    <definedName name="_xlnm.Print_Titles" localSheetId="1">'ARCH-Canopy'!#REF!</definedName>
    <definedName name="_xlnm.Print_Titles" localSheetId="4">EL!$6:$6</definedName>
    <definedName name="_xlnm.Print_Titles" localSheetId="14">FS!$5:$5</definedName>
    <definedName name="_xlnm.Print_Titles" localSheetId="11">'GEODESY '!$5:$5</definedName>
    <definedName name="_xlnm.Print_Titles" localSheetId="6">HVAC!$5:$5</definedName>
    <definedName name="_xlnm.Print_Titles" localSheetId="13">LAND!$5:$5</definedName>
    <definedName name="_xlnm.Print_Titles" localSheetId="2">STRUCT!$6:$6</definedName>
    <definedName name="_xlnm.Print_Titles" localSheetId="3">'STRUCT-Canopy'!$6:$6</definedName>
    <definedName name="_xlnm.Print_Titles" localSheetId="7">'TEHN-IMG (Branch T1)'!$5:$5</definedName>
    <definedName name="_xlnm.Print_Titles" localSheetId="8">'TEHN-IMG (Branch T2)'!$5:$5</definedName>
    <definedName name="_xlnm.Print_Titles" localSheetId="9">'TEHN-IMG (SO2)'!$5:$5</definedName>
    <definedName name="_xlnm.Print_Titles" localSheetId="10">'TEHN-IMG (SO3)'!$5:$5</definedName>
    <definedName name="_xlnm.Print_Titles" localSheetId="12">'TRAF. ORG. '!$5:$5</definedName>
    <definedName name="_xlnm.Print_Titles" localSheetId="5">WSS!$6:$6</definedName>
  </definedNames>
  <calcPr calcId="162913"/>
</workbook>
</file>

<file path=xl/calcChain.xml><?xml version="1.0" encoding="utf-8"?>
<calcChain xmlns="http://schemas.openxmlformats.org/spreadsheetml/2006/main">
  <c r="D53" i="17" l="1"/>
  <c r="D51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6" i="17"/>
  <c r="D35" i="17"/>
  <c r="D34" i="17"/>
  <c r="D33" i="17"/>
  <c r="D32" i="17"/>
  <c r="D31" i="17"/>
  <c r="D30" i="17"/>
  <c r="D29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4" i="17"/>
  <c r="D13" i="17"/>
  <c r="D12" i="17"/>
  <c r="D11" i="17"/>
  <c r="D10" i="17"/>
</calcChain>
</file>

<file path=xl/sharedStrings.xml><?xml version="1.0" encoding="utf-8"?>
<sst xmlns="http://schemas.openxmlformats.org/spreadsheetml/2006/main" count="4229" uniqueCount="2563">
  <si>
    <t>АРХИТЕКТУРА</t>
  </si>
  <si>
    <t>РАБОТИ ИЗВЪН СГРАДА</t>
  </si>
  <si>
    <t>НАВЕС ЛИНЕЙКИ/ ГАРАЖНИ КЛЕТКИ</t>
  </si>
  <si>
    <t>РАЗРУШИТЕЛНИ И ДЕМОНТАЖНИ РАБОТИ</t>
  </si>
  <si>
    <r>
      <t>м</t>
    </r>
    <r>
      <rPr>
        <vertAlign val="superscript"/>
        <sz val="10"/>
        <rFont val="Arial Narrow"/>
        <family val="2"/>
        <charset val="204"/>
      </rPr>
      <t>3</t>
    </r>
  </si>
  <si>
    <t>Разбиване на стоманобетонови плочи с къртач, вкл. изрязване на армировка,  изнасяне на стр. отпадъци до временно депо на стр. площадка и почистване /метене, измиване/ на зоната след приключване на работата</t>
  </si>
  <si>
    <r>
      <t>м</t>
    </r>
    <r>
      <rPr>
        <vertAlign val="superscript"/>
        <sz val="10"/>
        <rFont val="Arial Narrow"/>
        <family val="2"/>
        <charset val="204"/>
      </rPr>
      <t>2</t>
    </r>
  </si>
  <si>
    <t>Демонтаж на врати и прозорци от зид, 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</si>
  <si>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бр. </t>
  </si>
  <si>
    <t>Демонтажни работи на покривна ламарина навес линейки, вкл.пренасяне и сортиране, 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</si>
  <si>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Демонтажни работи на метална конструкция,  вкл. изнасяне на стр. отпадъци до временно депо на стр. площадка и почистване /метене, измиване/ на зоната след приключване на работата</t>
  </si>
  <si>
    <t>ДОВЪРШИТЕЛНИ РАБОТИ НАВЕС ЛИНЕЙКИ</t>
  </si>
  <si>
    <t>Почистване (изстъргване)  на съществуващи метални елементи и др.</t>
  </si>
  <si>
    <t>Грундиране с антикорозионнен грунд на съществуващи метални елементи и др.</t>
  </si>
  <si>
    <t>Боядисване двукратно с боя на съществуващи метални елементи и др.</t>
  </si>
  <si>
    <t>Доставка и монтаж на поцинкована LT ламарина, (цвят - съществуващ навес), минимална дебелина 0.8мм - стоманена  козирка.</t>
  </si>
  <si>
    <t>Направа, доставка и монтаж на окомплектовка от поцинкована, стоманена ламарина с дебелина 0.8мм за оформяне на  бордове RAL по спецификация</t>
  </si>
  <si>
    <t>м</t>
  </si>
  <si>
    <t>ДОВЪРШИТЕЛНИ РАБОТИ ГАРАЖНИ КЛЕТКИ</t>
  </si>
  <si>
    <t>Направа на зидария с дебелина 25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- хоризонтален стоманобетонен пояс и колонки 25/25см;                                                                                     - армировка: 4хN8, стремена Ø6мм през 25см.</t>
  </si>
  <si>
    <t>Доставка и направа на стоманобетонни щурцове над отвори с дължина максимум 2 метра с дебелина 25см;</t>
  </si>
  <si>
    <t>бр.</t>
  </si>
  <si>
    <t>Полагане на вътрешна вароциментова мазилка по стени и тавани, вкл. шпакловане и профили за оформяне на външни ъгли.</t>
  </si>
  <si>
    <t>Изкърпване на вътрешни мазилки, тавани и стени, вкл. дълбокопроникващ грунд, шпакловане и профили за оформяне на външни ъгли, където се налага</t>
  </si>
  <si>
    <t>Двукратно боядисване на стени с  латекс за помещения с висока с висока устойчивост на влага, цвят бял , вкл. грундиране.</t>
  </si>
  <si>
    <t>Импрегриране на шлайфаната настилка с кристализиращ импрегнатор за уплътняване, водонепропускливост, повишаване устойчивоста срещу мехалични наранявания на бетоновата повърхност, вкл. грунд за водоустойчиво покритие</t>
  </si>
  <si>
    <t>КОЗИРКА РАМПА ВХОД ПАЦИЕНТИ И ЛИНЕЙКИ</t>
  </si>
  <si>
    <t>Разбиване на стоманобетонови плочи с къртач, вкл. изрязване на армировка,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</si>
  <si>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Демонтажни работи на покривна ламарина, бордове и обшивки,  вкл. изнасяне на стр. отпадъци до временно депо на стр. площадка и почистване /метене, измиване/ на зоната след приключване на работата</t>
  </si>
  <si>
    <r>
      <t>Демонтажни работи на метална конструкция,</t>
    </r>
    <r>
      <rPr>
        <b/>
        <sz val="10"/>
        <rFont val="Arial Narrow"/>
        <family val="2"/>
        <charset val="204"/>
      </rPr>
      <t xml:space="preserve">  </t>
    </r>
    <r>
      <rPr>
        <sz val="10"/>
        <rFont val="Arial Narrow"/>
        <family val="2"/>
        <charset val="204"/>
      </rPr>
      <t>вкл. изнасяне на стр. отпадъци до временно депо на стр. площадка и почистване /метене, измиване/ на зоната след приключване на работата</t>
    </r>
  </si>
  <si>
    <t>кг.</t>
  </si>
  <si>
    <t>Демонтаж на ламаринена обшивка и шапки по бордове,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</si>
  <si>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улуци и водосточни тръби,  вкл. изнасяне на стр. отпадъци до временно депо на стр. площадка и почистване /метене, измиване/ на зоната след приключване на работата</t>
  </si>
  <si>
    <t>Козирка тип - плоскък покрив със стоманобетонова конструкция</t>
  </si>
  <si>
    <t>Доставка и монтаж на самозалепваща уплътнителна лента м/у пароизолационна мембрана и основа</t>
  </si>
  <si>
    <t>Доставка и полагане на топлоизолация от екструдиран пенополистирол (XPS) 15 см</t>
  </si>
  <si>
    <t>Доставка и полагане на армиран  бетон за наклон, вкл. всички съпътстващи операции и армировъчна мрежа.</t>
  </si>
  <si>
    <t>Доставка и полагане на двупластова битумна хидроизолационна мембрана на газопламъчно залепване, втори пласт хидроизолация с е с минерална посипка - вкл. битумен грунд, обръщане по борд, самопробивни винтове, направа на заварки с горещ въздух, застъпване и др.</t>
  </si>
  <si>
    <t>Направа, доставка и монтаж на шапка от поцинкована, стоманена ламарина с дебелина 0.8мм за оформяне на бордове RAL по спецификация, вкл. всички скрепителни елементи и др.</t>
  </si>
  <si>
    <t>Доставка и полагане на топлоизолация XPS 5 см вътрешна страна борд около конструкция на бордовете</t>
  </si>
  <si>
    <t>Доставка и полагане на топлоизолация XPS 10 см външна страна борд около конструкция на бордовете</t>
  </si>
  <si>
    <t xml:space="preserve">Козирка от покривен термопанел </t>
  </si>
  <si>
    <t>Доставка и монтаж на покривни панели PUR (сандвич панели с изолация полиуретан) - 10см. Цвят по RAL, вкл. профил за монтаж на термопанел, водокапен профил, укрепваща шина, попнит, самонавивен винт, анкерен болт, запечатка.</t>
  </si>
  <si>
    <t>Козирка друг тип</t>
  </si>
  <si>
    <t>Подмяна на обшивка на покрив с поцинкована ламарина</t>
  </si>
  <si>
    <t>Доставка и монтаж на поцинкована ламарина с PVC покритие с цвят по RAL, минимална дебелина 0.8мм - стоманена  козирка.</t>
  </si>
  <si>
    <t>Направа, доставка и монтаж на окомплектовка от поцинкована, стоманена ламарина с дебелина 0.8мм за оформяне на  бордове RAL по сппецификация</t>
  </si>
  <si>
    <t>Грундиране с антикорозионен грунд на съществуващи метални елементи и др., вкл. антикорозионен грунд</t>
  </si>
  <si>
    <t>Боядисване двукратно с боя на съществуващи метални елементи и др., вкл. блажна боя</t>
  </si>
  <si>
    <t>РАМПА И СТЪЛБИ - ВХОД ПАЦИЕНТИ И ЛИНЕЙКИ</t>
  </si>
  <si>
    <t>Разбиване на армирана бетонова настилка рампа,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</si>
  <si>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армирана бетонова настилка стълби,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</si>
  <si>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ДОВЪРШИТЕЛНИ РАБОТИ ПО СТОМАНОБЕТОННА РАМПА/СТЪЛБИ </t>
  </si>
  <si>
    <t>Направа на полиуретанова противоплъзгаща запечатка за шлайфан бетон с повишена твърдост и износоустойчивост.</t>
  </si>
  <si>
    <t>Доставка и монтаж на трафик ограничители по рампи.</t>
  </si>
  <si>
    <t>Доставка и монтаж на подов перваз от гранитогрес с височина 8см;
Включително фугиране с фугираща маса с водоотблъскващ ефект и функция против плесен, цвят близък до цвета на гранитогреса.</t>
  </si>
  <si>
    <t>ЕКСТЕРИОРНИ ПАРАПЕТИ</t>
  </si>
  <si>
    <t>Демонтаж екстериорни стоманени парапети, 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</si>
  <si>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стоманени парапети за прозорци и балкони, вкл. складирането им на подходящо място за поправка и бъдещ монтаж</t>
  </si>
  <si>
    <t>ДОВЪРШИТЕЛНИ РАБОТИ ПО ПАРАПЕТИ</t>
  </si>
  <si>
    <t>Боядисване двукратно с боя на съществуващи метални елементи и др., вкл. боя</t>
  </si>
  <si>
    <t>ЗЕМНИ РАБОТИ И ФУНДИРАНЕ - ОСНОВНА СГРАДА</t>
  </si>
  <si>
    <t xml:space="preserve">ИЗОЛАЦИОННИ РАБОТИ ПО ФУНДАМЕНТИ И ЦОКЛИ </t>
  </si>
  <si>
    <t>Доставка и полагане на геотекстил.</t>
  </si>
  <si>
    <r>
      <t>Доставка и полагане на дренажна HDPE мембрана</t>
    </r>
    <r>
      <rPr>
        <sz val="10"/>
        <color indexed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– за защита на изолациите.</t>
    </r>
  </si>
  <si>
    <t>Водоспираща лента при връзка фундаментна плоча страница на фундамент.</t>
  </si>
  <si>
    <t>ИЗОЛАЦИОННИ РАБОТИ ПОД НАСТИЛКИ КОТА  ± 0,00</t>
  </si>
  <si>
    <t>Доставка и полагане на разделителен слой от полиетиленово фолио 100гр/м2</t>
  </si>
  <si>
    <t>ГРУБ СТРОЕЖ - ОСНОВНА СГРАДА</t>
  </si>
  <si>
    <t>РАЗРУШИТЕЛНИ И ДЕМОНТАЖНИ РАБОТИ ЗИДАРИИ</t>
  </si>
  <si>
    <t>Разрушаване на зидария от газобетон,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</si>
  <si>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стоманобетонови плочи с къртач, вкл. изрязване на армировка, вкл. изнасяне на стр. отпадъци до временно депо на стр. площадка и почистване /метене, измиване/ на зоната след приключване на работата</t>
  </si>
  <si>
    <t>ИНТЕРИОРНИ И ЕКСТЕРИОРНИ ЗИДАРИИ</t>
  </si>
  <si>
    <t>Направа на зидария с дебелина над 25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                                                      - хоризонтален стоманобетонен пояс и колонки над 25/25см;                                                                                       - армировка: 4хN8, стремена Ø6мм през 25см.</t>
  </si>
  <si>
    <t>Направа на зидария с дебелина 12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                                                    - хоризонтален стоманобетонен пояс и колонки 25/12см;                                                                                       -Армировка: 4хN8, стремена Ø6мм през 25см.</t>
  </si>
  <si>
    <t>ДОВЪРШИТЕЛНИ РАБОТИ - ОСНОВНА СГРАДА</t>
  </si>
  <si>
    <t>ПОКРИВИ</t>
  </si>
  <si>
    <t>ДЕМОНТАЖНИ РАБОТИ</t>
  </si>
  <si>
    <r>
      <t>м</t>
    </r>
    <r>
      <rPr>
        <sz val="11"/>
        <color theme="1"/>
        <rFont val="Calibri"/>
        <family val="2"/>
        <charset val="204"/>
        <scheme val="minor"/>
      </rPr>
      <t/>
    </r>
  </si>
  <si>
    <t>Демонтаж на ламаринени обшивки и др. видове обшивки на покрив,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</si>
  <si>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дъсчена обшивка, дървени и контра летви,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</si>
  <si>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стара хидроизолация, вкл. изнасяне на стр. отпадъци до временно депо на стр. площадка и почистване /метене, измиване/ на зоната след приключване на работата</t>
  </si>
  <si>
    <r>
      <t>Изчукване на стара цим. замазка,</t>
    </r>
    <r>
      <rPr>
        <b/>
        <sz val="10"/>
        <color indexed="8"/>
        <rFont val="Arial Narrow"/>
        <family val="2"/>
        <charset val="204"/>
      </rPr>
      <t xml:space="preserve"> </t>
    </r>
    <r>
      <rPr>
        <sz val="10"/>
        <color indexed="8"/>
        <rFont val="Arial Narrow"/>
        <family val="2"/>
        <charset val="204"/>
      </rPr>
      <t>вкл. изнасяне на стр. отпадъци до временно депо на стр. площадка и почистване /метене, измиване/ на зоната след приключване на работата</t>
    </r>
  </si>
  <si>
    <t>Демонтаж на керемиди/цигли/ и  др. видове облицовки покриви и козирки, вкл. изнасяне на стр. отпадъци до временно депо на стр. площадка и почистване /метене, измиване/ на зоната след приключване на работата</t>
  </si>
  <si>
    <t>ПОКРИВИ, БОРДОВЕ  И ОБШИВКИ</t>
  </si>
  <si>
    <t>Плоски покриви със стоманобетонова конструкция</t>
  </si>
  <si>
    <t>Доставка и полагане на топлоизолация XPS 5 см вътрешна страна и върху конструкция на бордовете</t>
  </si>
  <si>
    <t>Доставка и полагане на топлоизолация XPS 10 см външна страна на конструкция на бордовете</t>
  </si>
  <si>
    <t xml:space="preserve">Доставка и монтаж на барбакан, размер по проект, вкл. всички скрепителни елементи </t>
  </si>
  <si>
    <t xml:space="preserve">Доставка и монтаж на улуци, вкл. всички скрепителни елементи </t>
  </si>
  <si>
    <t>Доставка и направа на ламаринени обшивки от поцинкована ламарина 0,5мм около комини, вкл. всички скрепителни елементи</t>
  </si>
  <si>
    <t>Доставка и направа на ламаринени шапки за комини.</t>
  </si>
  <si>
    <t>Покриви с дървена покривна конструкция</t>
  </si>
  <si>
    <t>Доставка и подмяна на дървени елементи от покривната конструкция, вкл. пирони, гвоздеи, скоби и др. скрепителни елементи;</t>
  </si>
  <si>
    <t>Доставка и полагане на топлоизолация от минерална вата 15см с твърдост 150kg/m3, поставена между ребрата на дървения покрив
вкл. всички системни елементи.</t>
  </si>
  <si>
    <t>Доставка и направа на импрегнирана екстериорна дъсчена обшивка, вкл. защитно безцветно покритие по откритите части на стрехите и вкл. всички необходими консумативи за монтаж.</t>
  </si>
  <si>
    <t>Доставка и полагане на подпокривно хидроизолационно фолио под обшивки от керемиди и/или ламарина, вкл.:
- пирони, гвоздеи и др. скрепителни елементи;</t>
  </si>
  <si>
    <t>Доставка и полагане на челна дъска скатни покриви, вкл. лакиране</t>
  </si>
  <si>
    <t>Доставка и направа на вароциментова мазилка по комини, вкл. мрежа и скрепителни елементи</t>
  </si>
  <si>
    <t>Доставка и монтаж на керемиди.</t>
  </si>
  <si>
    <t>ФАСАДИ</t>
  </si>
  <si>
    <t>РАЗРУШИТЕЛНИ И ДЕМОНТАЖНИ РАБОТИ ПО ФАСАДА</t>
  </si>
  <si>
    <t>Очукване на стара компрометирана мазилка по фасади преди полагане на нова топлоизолация, вкл. изнасяне на стр. отпадъци до временно депо на стр. площадка и почистване /метене, измиване/ на зоната след приключване на работата.</t>
  </si>
  <si>
    <t>Частично премахване на подкожушена мазилка, 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</si>
  <si>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на изолации по фасади,  вкл. изнасяне на стр. отпадъци до временно депо на стр. площадка и почистване /метене, измиване/ на зоната след приключване на работата.</t>
  </si>
  <si>
    <t>Разваляне на фасадна облицовка от плочи на циментов разтвор, 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</si>
  <si>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екстериорни прозорци, витрини, врати, первази и окомплектовки,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</si>
  <si>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на стоманени защитни решетки на прозорци, вкл. складирането им на подходящо място за поправка и бъдещ монтаж</t>
  </si>
  <si>
    <t>Демонтаж външни щори,  вкл. изнасяне на стр. отпадъци до временно депо на стр. площадка и почистване /метене, измиване/ на зоната след приключване на работата.</t>
  </si>
  <si>
    <t>Фасадна система с финиш мазилка</t>
  </si>
  <si>
    <t xml:space="preserve">Доставка и полагане на интегрирана топлоизолационна система с EPS 10 см:
- включително залепване, дюбелиране, полипропиленова мрежа, шпакловане и всички системни елементи.   </t>
  </si>
  <si>
    <t>Доставка и полагане на фасадна силиконова мазилка в цвят по одобрена мостра, вкл. грундиране на основата</t>
  </si>
  <si>
    <t>Доставка и полагане на фасадна мозаечна мазилка в цвят по одобрена мостра по цокъл, вкл. грундиране на основата</t>
  </si>
  <si>
    <t>Преходна цокълна окомплектовка с водокап от поцинкована стоманена ламарина с дебелина 0,8мм, вкл. всички укрепващи и др.елементи</t>
  </si>
  <si>
    <t>Доставка и полагане на разделителни ивици негорима топлоизолация (противопожарни ивици), клас по реакция на огън А2, съгласно изискванията на чл.14, ал.12, таблица 7.1. от Наредба № Iз-1971/29.10.2009г.(при необходимост)</t>
  </si>
  <si>
    <t>Фасадна система с финиш каменни плочи</t>
  </si>
  <si>
    <t xml:space="preserve">Полагане на XPS топлоизолация с дебелина 10см по цокъл,- включително залепване, дюбелиране, полипропиленова мрежа, шпакловане и всички системни елементи.   </t>
  </si>
  <si>
    <t xml:space="preserve">Доставка и направа на интегрирана топлоизолационна система с EPS 10см
- вкл. залепване, дюбелиране, полипропиленова мрежа, шпакловане и всички системни елементи. </t>
  </si>
  <si>
    <t>Подмяна на фасадна каменна облицовка от пясъчник: 
- лепило;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</si>
  <si>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гранит: 
- лепило;         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</si>
  <si>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мраморни плочи: 
- лепило;        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</si>
  <si>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врачански камък: 
- лепило;                                                                                                                     
- вкл. обръщане около дограма и отвори и направа на водокап</t>
  </si>
  <si>
    <t xml:space="preserve">Почистване на стара каменна облицовка </t>
  </si>
  <si>
    <t>Импрегниране с устойчиво безцветно покритие за запечатване (при съществуваща каменна облицовка)</t>
  </si>
  <si>
    <t>Фасадна система с финиш метални, алуминиеви плоскости</t>
  </si>
  <si>
    <t>Доставка и направа на интегрирана топлоизолационна система каширана минерална вата 12см 
- вкл. дюбелиране и всички системни и скрепителни елементи;
- мембрана за пароконтрол.</t>
  </si>
  <si>
    <t>Екстериорни прозорци, витрини, первази, окомплектовки и слънцезащитние елементи</t>
  </si>
  <si>
    <t>Доставка и монтаж на фасадни прозорци с PVC профил - пет камерен, цвят бял; отваряеми крила - съгласно спецификация; двоен стъклопакет 4-16-4 мм , К-стъкло, коефициент на топлопреминаване на цялото изделие Ug= 1,4 W/m2K, включително обков, окомплектовки и полагане на пароизолационна и хидроизолационна лента около отвора.</t>
  </si>
  <si>
    <t>Доставка и монтаж на външни алуминеви подпрозоречни первази  ширина 20 см, d=0.5мм, цвят бял, с водооткапващ профил, UV устойчивост, включително всички необходими елементи за монтажа.</t>
  </si>
  <si>
    <t>Доставка и монтаж на вътрешни PVC подпрозоречни первази  ширина 15 см, d=20мм, цвят бял, включително всички необходими елементи за монтажа.</t>
  </si>
  <si>
    <t>СТЕНИ</t>
  </si>
  <si>
    <t>РАЗРУШИТЕЛНИ И ДЕМОНТАЖНИ РАБОТИ  СТЕНИ</t>
  </si>
  <si>
    <t>Разрушаване на стени, шахтови обшивки/ инсталационни куфари и предстенни обшивки  от гипсокартон, вкл.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</si>
  <si>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Събаряне на дървени прегрдадни стени/облицовки, вкл. 
-- почистване /метене, измиване/ на помещенията след приключване на работата;
- изнасяне на стр. отпадъци до временно депо на стр. площадка;</t>
  </si>
  <si>
    <t>Сваляне на стара вътрешна мазилка, вкл.: 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</si>
  <si>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Частично премахване/очукване/ на подкожушена мазилка, вкл.:
- доставка, м-ж и укрепване на платформи за работа на височина;
- изнасяне на стр. отпадъци до временно депо на стр. площадка;
- почистване /метене, измиване/ на помещенията след приключване на работа.</t>
  </si>
  <si>
    <t>Разваляне на стенна облицовка от плочки на лепило, вкл.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</si>
  <si>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Стъргане/сваляне на стара компроментирана боя (латексова, постна, блажна и др.) по стени, вкл.: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</si>
  <si>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СУХИ СТРОИТЕЛНИ РАБОТИ ПО СТЕНИ</t>
  </si>
  <si>
    <t>Изпълнение на интериорни стени от гипсокартон</t>
  </si>
  <si>
    <t>Изпълнение на предстенни обшивки</t>
  </si>
  <si>
    <t>Доставка и монтаж на ревизионни капаци мин размери 30x30, вкл.:
- всички аксесоари,
- рамки;</t>
  </si>
  <si>
    <t>Прегради от HPL</t>
  </si>
  <si>
    <t>Доставка и мионтаж на преградни стени и врати за санитарни помещения от водоустойчиви компактни HPL-плоскости 10мм, алуминиева конструкция и обков от неръждаема стомана. Врата 80cm с дръжка и WC резе за заключване с индикатор. Обработка на кантовете – чрез фрезоване. 
Обща височина на преградите Н=200cm.
Стандартни цветове – по спецификация</t>
  </si>
  <si>
    <t>ДОВЪРШИТЕЛНИ РАБОТИ ПО СТЕНИ</t>
  </si>
  <si>
    <t xml:space="preserve">Вътрешни мазилки и шпакловане </t>
  </si>
  <si>
    <t>Изкърпване на вътрешни мазилки, вкл. дълбокопроникващ грунд, шпакловане и профили за оформяне на ъгли/ ръбохранители.</t>
  </si>
  <si>
    <t>Шпакловане на гладки мазилки с гипсово лепило по съществуващи стари мазилки, вкл. 
- профили за оформяне на ъгли/ ръбохранители
- платформи за работа на височина;</t>
  </si>
  <si>
    <t>Боядисване</t>
  </si>
  <si>
    <t>Двукратно боядисване на стени с винилов антибактериален латекс, вкл. грундиране и платформи за работа на височина(при необходимост); Цвят по спецификация /зала за наблюдение, манипулационна, коридори и фоайета/</t>
  </si>
  <si>
    <t>Двукратно боядисване на стени с латекс, вкл.грундиране  и платформи за работа на височина (при необходимост). Цвят по Спецификация</t>
  </si>
  <si>
    <t>Облицовки с плочки</t>
  </si>
  <si>
    <t>Доставка и монтаж на ъглови лайсни за гланцирани керамични плочки по стени, вкл. монтажен силикон и скрепителни елементи (за вътр. и външни ъгли)</t>
  </si>
  <si>
    <t xml:space="preserve"> PVC покритие за стена</t>
  </si>
  <si>
    <t>Други облицовки, протектори</t>
  </si>
  <si>
    <t xml:space="preserve">Доставка и монтаж на ламинирани ПДЧ плоскости/протектори по стени с мин. дебелина 8мм и с ширина 30см. Устойчиви на влага, надраскване и химикали, с висока здравина и антибактериалност. Вкл.:
- лепило;
- PVC кант;
- крепежни елементи и др. </t>
  </si>
  <si>
    <t>м'</t>
  </si>
  <si>
    <t>ТАВАНИ</t>
  </si>
  <si>
    <t>РАЗРУШИТЕЛНИ И ДЕМОНТАЖНИ РАБОТИ  ПО ТАВАНИ</t>
  </si>
  <si>
    <t>Разрушаване на окачени тавани,вкл.: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</si>
  <si>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Сваляне на стара вътрешна мазилка, вкл.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</si>
  <si>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Частично премахване/очукване/ на подкожушена мазилка, 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</si>
  <si>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Стъргане/сваляне на стара боя (латексова боя, постна боя, блажна боя и др.) по тавани, 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</si>
  <si>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Натоварване от временно депо на стр. площадка и извозване до разтоварище на строителни отпадъци</t>
  </si>
  <si>
    <t>РАСТЕРНИ ОКАЧЕНИ ТАВАНИ</t>
  </si>
  <si>
    <t>Доставка и монтаж на растерен окачен таван с минераловатни плочи 60/60см на видима конструкция, вкл. скрепителни елементи;</t>
  </si>
  <si>
    <t>Доставка и монтаж на растерен окачен таван с влагоустойчиви минераловатни плочи 60/60см на видима конструкция, вкл. скрепителни елементи;</t>
  </si>
  <si>
    <t>ДОВЪРШИТЕЛНИ РАБОТИ ПО ТАВАНИ</t>
  </si>
  <si>
    <t>Мазилкии и шпакловане</t>
  </si>
  <si>
    <t>Полагане на вътрешна вароциментова мазилка по тавани, вкл. шпакловане и платформи за работа на височина;</t>
  </si>
  <si>
    <t>Полагане на вътрешна гипсова мазилка по тавани, вкл. шпакловане и платформи за работа на височина;</t>
  </si>
  <si>
    <t>Подготовка /обезпрашаване, измиване/ на тавани преди полагане на грунд, вкл. платформи за работа на височина;</t>
  </si>
  <si>
    <t>Шпакловане на гладки мазилки с гипсово лепило по съществуващи стари мазилки, вкл.платформи за работа на височина;</t>
  </si>
  <si>
    <t>Двукратно боядисване на тавани с  латекс за помещения с висока устойчивост на влага, цвят бял , вкл. грундиране и платформи за работа на височина;</t>
  </si>
  <si>
    <t>Двукратно боядисване на тавани с латекс цвят бял, включително грундиране и платформи за работа на височина;</t>
  </si>
  <si>
    <t>ПОДОВЕ</t>
  </si>
  <si>
    <t>РАЗРУШИТЕЛНИ И ДЕМОНТАЖНИ РАБОТИ  ПО ПОДОВЕ</t>
  </si>
  <si>
    <t>Разрушаване/демонтаж/ на подови настилки от гранитогрес, керамични плочки и др.,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</si>
  <si>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Разрушаване/демонтаж/ на подови настилки от паркет и др.,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</si>
  <si>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Очукване/демонтаж/ и разрушаване на мозайка до 4 см,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</si>
  <si>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Къртене на бетонови настилки в сграда до 10 см,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</si>
  <si>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Къртене на циментова замазка,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</si>
  <si>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Демонтаж на дюшеме,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</si>
  <si>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Демонтаж на рулонни настилки,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</si>
  <si>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ХИДРОИЗОЛАЦИЯ ПО ПОДОВЕ</t>
  </si>
  <si>
    <t>Доставка и направа на двуслойна обмазъчна хидроизолация, вкл. хидроизолационна лента. Полагане по замазка в мокри помещения със задигане 50 см по стените в тоалетните и 200 см по стените в баните, вкл. 
- хидроизолационна лента за оформяне на ъгли и фуги;
- хидроизолационни маншони около тръби, сифони и др.;</t>
  </si>
  <si>
    <t>ЗАМАЗКИ</t>
  </si>
  <si>
    <t>Доставка и полагане на изравнителна саморазливна замазка до 3 мм. Изпълнява се под PVC настилка.</t>
  </si>
  <si>
    <t>ПОДОВИ НАСТИЛКИ</t>
  </si>
  <si>
    <t>Подови настилки от гранитогрес, керамични плочки/естествени камъни (мокри помещения и складове)</t>
  </si>
  <si>
    <r>
      <t>м</t>
    </r>
    <r>
      <rPr>
        <vertAlign val="superscript"/>
        <sz val="10"/>
        <color rgb="FF000000"/>
        <rFont val="Arial Narrow"/>
        <family val="2"/>
        <charset val="204"/>
      </rPr>
      <t>2</t>
    </r>
  </si>
  <si>
    <t>Мозаечна подова настилка</t>
  </si>
  <si>
    <t>Изкърпване, шлайфане, полиране и запечатване на мозайка, вкл. всички съпътстващи операции</t>
  </si>
  <si>
    <t>Почистване/търкане/, измиване и полиране на съществуваща мозайка.</t>
  </si>
  <si>
    <t>Подови настилки от естествен камък/ мраморни плочи и др.</t>
  </si>
  <si>
    <t>Изкърпване, шлайфане, полиране и запечатване на мраморни плочи /настилки от естествен камък/, вкл. всички съпътстващи операции</t>
  </si>
  <si>
    <t>Почистване/търкане/, измиване и полиране на съществуваща мраморна настилка /настилки от естествен камък/.</t>
  </si>
  <si>
    <t>PVC настилки</t>
  </si>
  <si>
    <t>ДРУГИ</t>
  </si>
  <si>
    <t xml:space="preserve">БУФЕРИ, СТОПЕРИ, ПРОТЕКТОРИ </t>
  </si>
  <si>
    <t>Доставка и монтаж на стопери за врати от неръждаема стомана и твърд каучук.</t>
  </si>
  <si>
    <t xml:space="preserve">ДЕФОРМАЦИОННИ ФУГИ И ПРОФИЛИ </t>
  </si>
  <si>
    <t>ИНТЕРИОРНИ ПАРАПЕТИ/ РЪКОХВАТКИ</t>
  </si>
  <si>
    <t>ИНТЕРИОРНИ И ЕКСТЕРИОРНИ ВРАТИ</t>
  </si>
  <si>
    <t xml:space="preserve">ДЕМОНТАЖНИ РАБОТИ ИНТЕРИОРНИ / ЕКСТЕРИОРНИ ВРАТИ </t>
  </si>
  <si>
    <t>МЕТАЛНИ ВРАТИ</t>
  </si>
  <si>
    <t>ПАРАПЕТИ  В ИНТЕРИОРА</t>
  </si>
  <si>
    <t>Разрушителни и демонтажни работи</t>
  </si>
  <si>
    <t>Демонтаж интериорни стоманени парапети, вкл. изнасяне на стр. отпадъци до временно депо на стр. площадка и почистване /метене, измиване/ на зоната след приключване на работата</t>
  </si>
  <si>
    <t>Довършителни работи по парапети</t>
  </si>
  <si>
    <t>Доставка и монтаж на ръкохватка от масивен материал върху стоманен парапет, вкл.  всички необходими монтажни и скрепителни елементи.</t>
  </si>
  <si>
    <t>Доставка и монтаж на конзолна ръкохватка от масивен материал върху стоманен профил, вкл. конзоли за захващане и всички необходими за монтажа и скрепителни елементи.</t>
  </si>
  <si>
    <t>АСАНСЬОРИ И ПОДЕМНИ СЪОРЪЖЕНИЯ</t>
  </si>
  <si>
    <t>ПОДЕМНИ СЪОРЪЖЕНИЯ И РАМПИ</t>
  </si>
  <si>
    <t>АСАНСЬОРИ</t>
  </si>
  <si>
    <t>САНИТАРНО ОБЗАВЕЖДАНЕ</t>
  </si>
  <si>
    <t>Доставка и монтаж на сешоар за ръце с фотоклетка, с вкл. скрепителни елементи</t>
  </si>
  <si>
    <t>Доставка и монтаж на огледала над мивка  50/70, с вкл. скрепителни елементи</t>
  </si>
  <si>
    <r>
      <t>Доставка и монтаж на държач тоалетна хартия</t>
    </r>
    <r>
      <rPr>
        <b/>
        <sz val="10"/>
        <rFont val="Arial Narrow"/>
        <family val="2"/>
        <charset val="204"/>
      </rPr>
      <t>,</t>
    </r>
    <r>
      <rPr>
        <sz val="10"/>
        <rFont val="Arial Narrow"/>
        <family val="2"/>
        <charset val="204"/>
      </rPr>
      <t xml:space="preserve"> с вкл. скрепителни елементи</t>
    </r>
  </si>
  <si>
    <t>БЛАГОУСТРОЙСТВО ВЪНШНИ ПРОСТРАНСТВА</t>
  </si>
  <si>
    <t>ДЕМОНТАЖ / РАЗРУШАВАНЕ НА НАСТИЛКИ В ПЛОЩАДКАТА</t>
  </si>
  <si>
    <t>Разбиване на съществуващи стоманобетонови плочи с къртач, вкл. изрязване на армировка, 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</si>
  <si>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съществуващи стоманобетонови блокове, греди и колони с багер хидро-чук,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</si>
  <si>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съществуваща армирана бетонава настилка с къртач,  вкл. изнасяне на стр. отпадъци до временно депо на стр. площадка и почистване /метене, измиване/ на зоната след приключване на работата</t>
  </si>
  <si>
    <t>Разрушаване/разкъртване на съществуваща тротоарна настилка /плочи, паваж и др./,  вкл. изнасяне на стр. отпадъци до временно депо на стр. площадка и почистване /метене, измиване/ на зоната след приключване на работата</t>
  </si>
  <si>
    <t>Изваждане на съществуващ бордюр,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</si>
  <si>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Разкъртване на съществуваща асфалтова настилка, вкл. изнасяне на стр. отпадъци до временно депо на стр. площадка и почистване /метене, измиване/ на зоната след приключване на работата </t>
  </si>
  <si>
    <t xml:space="preserve">Разрушаване на каменна зидария,  вкл. изнасяне на стр. отпадъци до временно депо на стр. площадка и почистване /метене, измиване/ на зоната след приключване на работата </t>
  </si>
  <si>
    <t>Разваляне на съществуваща ограда със стоманобетонови колове с фунд., мрежа и оградни пана и др, 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</si>
  <si>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м </t>
  </si>
  <si>
    <t>ПЪТИЩА И НАСТИЛКИ В ПЛОЩАДКАТА</t>
  </si>
  <si>
    <t>Насипи</t>
  </si>
  <si>
    <t>Доставка и насип на земни маси/трошен камък или друг минерален материал подходящ за строителна основа на настилката</t>
  </si>
  <si>
    <t xml:space="preserve">Доставка и полагане на хумусна почва за тревна настилка 20см </t>
  </si>
  <si>
    <t>Доставка на обогатен почвен субстрат, дебелина на слоя 10см</t>
  </si>
  <si>
    <t>Затревяване с тревни смески 40г/м2 /всички операции/</t>
  </si>
  <si>
    <t xml:space="preserve">Бетонова паважна настилка за тежко движение </t>
  </si>
  <si>
    <t xml:space="preserve">Доставка и полагане усилени бетонови павета 20/20/10см, вкл.  всички допълнителни работи, съгласно детайл </t>
  </si>
  <si>
    <t>Доставка и полагане на уплътнен фин трошен камък/ филц (0мм&lt;D&lt;5мм), с дебелина 4см (Е=250МРа, БДC EN 13043:2005), вкл. всички допълнителни работи, съгласно детайл</t>
  </si>
  <si>
    <t>Доставка и полагане на трошен камък (0мм&lt;D&lt;75мм), несортиран, с дебелина мин 45см (Е=250МРа, БДC EN 13043:2005), положен и уплътнен на два пласта, вкл. всички допълнителни работи, съгласно детайл</t>
  </si>
  <si>
    <t>Асфалтова настилка</t>
  </si>
  <si>
    <t>Доставка и полагане на плътен асфалтобетон с дебелина 4cм (Е=1200МРа, БДC EN 13108:1/2009)</t>
  </si>
  <si>
    <t>т</t>
  </si>
  <si>
    <t>Доставка и полагане на неплътен асфалтобетон с дебелина 4cм  (Е=1000МРа, БДC EN 13108:1/2009)</t>
  </si>
  <si>
    <t xml:space="preserve">Доставка и полагане на битумизиран трошен камък с дебелина 8cм  (Е=800МРа, БДC EN 13108:1/2009)                                            </t>
  </si>
  <si>
    <t>Пешеходна настилка</t>
  </si>
  <si>
    <t xml:space="preserve">Доставка и палагане на тротоарна настилка от бетонови плочи 40/40/5, съгл. детайл с всички доп.работи </t>
  </si>
  <si>
    <t xml:space="preserve">Доставка и полагане на циментопясъчен разтвор 1:3 с дебелина 3см , съгл. детайл с всички доп.работи </t>
  </si>
  <si>
    <t xml:space="preserve">Доставка и полагане на трошен камък фракция (0мм&lt;D&lt;45мм)mm с дебелина мин. 20см (Е=250МРа, БДC EN 13043:2005), уплътнен на един пласт, съгл. детайл с всички доп.работи </t>
  </si>
  <si>
    <t>Елементи към настилка</t>
  </si>
  <si>
    <t>Доставка и полагане на потопен бетонов пътен бордюр 18/35/50 см и монтаж върху бетонна основа от В12,5, съгл. детайли , вкл. транспорт</t>
  </si>
  <si>
    <t>Доставка на бетонови стандартни бордюри 18/35/50 см и монтаж върху бетонна основа от В12,5, съгл. детайли , вкл. транспорт</t>
  </si>
  <si>
    <t>Доставка градински бордюри 8/16/50 см и монтаж върху бетонна основа от В12,5, съгл. детайл , вкл. транспорт</t>
  </si>
  <si>
    <t>Други</t>
  </si>
  <si>
    <t>Повдигане/сваляне на съществуващи решетки, шахти, уличен отток и др. в настилка</t>
  </si>
  <si>
    <t>Доставка на бяла маркировъчна боя с перли за изпълнение на пътна маркировка</t>
  </si>
  <si>
    <t>Доставка на синя маркировъчна боя с перли за изпълнение на символ</t>
  </si>
  <si>
    <t>СПЕЦИФИЧНИ ДЕЙНОСТИ НА КОНКРЕТНИЯ ОБЕКТ</t>
  </si>
  <si>
    <t>ЗАБЕЛЕЖКИ:</t>
  </si>
  <si>
    <t>1</t>
  </si>
  <si>
    <t>2</t>
  </si>
  <si>
    <t>3</t>
  </si>
  <si>
    <t>В настоящите СМР са включени всички необходими постоянни и временни дейности, работи, материали, технологични застъпвания на материалите, скрепителни и монтажни елементи, укрепващи конструкции и фундаменти, механизация, платформи за работа на височина, скелета, кофражи, изпитвания и тестове и др. необходими за изпълнение на съответните видове СМР, така че да бъдат годни за въвеждане в експлоатация. Евентуално пропуснатите постоянни и временни дейности, работи, материали, технологични застъпвания на материалите, скрепителни и монтажни елементи, укрепващи конструкции и фундаменти, механизация, платформи за работа на височина, скелета, кофражи, изпитвания и тестове и др., включващи се в съответния вид СМР не дават основание за последващо коригиране на цената на Договора.</t>
  </si>
  <si>
    <t>4</t>
  </si>
  <si>
    <t>В настоящите СМР са включени всички дейности свързани с почистване /метене, измиване/ на помещенията /в това число настилки, стени, врати, прозорци и др./ след приключване на съответния вид работа, включително поправяне на повредени повърхности, ако има такива.</t>
  </si>
  <si>
    <t>ES/External Spaces</t>
  </si>
  <si>
    <t>ES1</t>
  </si>
  <si>
    <t>AS2</t>
  </si>
  <si>
    <t>Направа на  интериорни преградни стени от гипсокартон 12,5сm, вкл.:                                                                                                            - единична конструкция от метални профили 7,5см -до конст. плоча                                                                                                       - GKB 2х1,25сm от едната страна;                                                                                                                                      - GKB 2х1,25сm от другата страна;
- вкл. пълнеж от минерална вата; 
- вкл. стъклофибърна мрежа, цялостна шпакловка, ръбохранители, уплътнителна лента, усилена к-я за отвори.</t>
  </si>
  <si>
    <t>Направа на  интериорни преградни стени от гипсокартон 15сm 
- единична конструкция от метални профили 10см  -до конст. плоча                                                                                                         - GKBI 2х1,25сm от едната страна;                                                                                                                                      - GKBI 2х1,25сm от другата страна;
- пълнеж с минерална вата;                                                                                  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</si>
  <si>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12,5сm 
- единична конструкция от метални профили 7,5см  -до конст. плоча                                                                                                     - GKBI 2х1,25сm от едната страна;                                                                                                                                      - GKBI 2х1,25сm от другата страна;
- пълнеж с минерална вата;                                                                                  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</si>
  <si>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15сm, вкл.:                                                                                                            - единична конструкция от метални профили 10см -до конст. плоча                                                                                                    - GKB 2х1,25сm от едната страна;
- GKBI 2х1,25сm от другата страна;
- пълнеж с минерална вата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</si>
  <si>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12,5сm, вкл.:                                                                                                            - единична конструкция от метални профили 7,5см -до конст. плоча                                                                                                      - GKB 2х1,25сm от едната страна;
- GKBI 2х1,25сm от другата страна;
- пълнеж с минерална вата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</si>
  <si>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Изпълнение на машинен изкоп</t>
  </si>
  <si>
    <t>Изпълнение на ръчен изкоп</t>
  </si>
  <si>
    <t xml:space="preserve">НАСИПИ </t>
  </si>
  <si>
    <t>Площта на антикорозионното покритие е дадена за 1 пласт.</t>
  </si>
  <si>
    <t>ЕЛЕКТРИЧЕСКА</t>
  </si>
  <si>
    <t>РАБОТИ ПО ПЛОЩАДКАТА</t>
  </si>
  <si>
    <t>Земни работи и кабелни мрежи</t>
  </si>
  <si>
    <t>Доставка, монтаж и свързване на онлайн UPS, 10kVA/7kW, монофазен вход- изход, КПД в режим онлайн до 92% (сертифицирана), автоматичен и ръчен байпас (табло с 3 бр. товарови прекъсвача), WEB/SNMP мрежова карта за мониторинг. Модул с батерии за 10 мин.</t>
  </si>
  <si>
    <t>Трасиране на изкоп за полагане на HDPE тръба.</t>
  </si>
  <si>
    <r>
      <t>м</t>
    </r>
    <r>
      <rPr>
        <sz val="10"/>
        <rFont val="Calibri"/>
        <family val="2"/>
        <charset val="204"/>
      </rPr>
      <t>³</t>
    </r>
  </si>
  <si>
    <t>Доставка на HDPE тръба Ø50.</t>
  </si>
  <si>
    <t>Доставка на HDPE тръба Ø110.</t>
  </si>
  <si>
    <t>Полагане на HDPE тръба Ø50 в изкоп.</t>
  </si>
  <si>
    <t>Полагане на HDPE тръба Ø110 в изкоп.</t>
  </si>
  <si>
    <t>Доставка и полагане на PVC сигнална лента в изкоп.</t>
  </si>
  <si>
    <t>ЗЕМНИ РАБОТИ И ФУНДИРАНЕ</t>
  </si>
  <si>
    <t>Заземителна инсталация</t>
  </si>
  <si>
    <t>Доставка на FeZn шина 40/4мм.</t>
  </si>
  <si>
    <t>Доставка на изолирана с PVC 3мм FeZn шина 40/4мм.</t>
  </si>
  <si>
    <t>Полагане на FeZn шина 40/4мм в подова плоча.</t>
  </si>
  <si>
    <t>Полагане на FeZn шина 40/4мм под фасадна облицовка.</t>
  </si>
  <si>
    <t>Полагане на изолирана с PVC 3мм FeZn шина 40/4мм под фасадна облицовка.</t>
  </si>
  <si>
    <t>Доставка и монтаж на PVC контролна кутия със свързваща клама.</t>
  </si>
  <si>
    <t>Монтаж на прав съединител / клемна връзка.</t>
  </si>
  <si>
    <t>Доставка и монтаж на заземител тип „Електрод” от по 2бр. Ø20/1,5м от поцинкована стомана, в комплект с клема за връзка с шина 40/4мм.</t>
  </si>
  <si>
    <t>Доставка и монтаж на шина за изравняване на потенциалите.</t>
  </si>
  <si>
    <t>Доставка и монтаж на заземителна клема.</t>
  </si>
  <si>
    <t>СГРАДНИ ИНСТАЛАЦИИ</t>
  </si>
  <si>
    <t>ЕЛ.ТАБЛА И ЗАХРАНВАЩИ ЛИНИИ</t>
  </si>
  <si>
    <t>Доставка и монтаж на метална перфорирана кабелна скара 300/60мм, комплект с делител и укрепваща арматура.</t>
  </si>
  <si>
    <t>Доставка и монтаж на ГРТ по схема.</t>
  </si>
  <si>
    <t>Доставка и монтаж на Tups по схема.</t>
  </si>
  <si>
    <t>Доставка на кабел CBT3x10мм².</t>
  </si>
  <si>
    <t>Доставка на кабел CBT-c5x16мм².</t>
  </si>
  <si>
    <t>Доставка на кабел CABT3x35+16мм².</t>
  </si>
  <si>
    <t>Доставка на кабел CBT-c12x2.5мм².</t>
  </si>
  <si>
    <t>Полагане на кабел CBT3x10мм² на кабелна скара.</t>
  </si>
  <si>
    <t>Полагане на кабел CBT-c5x16мм² на кабелна скара.</t>
  </si>
  <si>
    <t>Полагане на кабел CBT-c12x2.5мм² на кабелна скара.</t>
  </si>
  <si>
    <t>Суха разделка и свързване към съоръжение на кабел CBT3x10мм².</t>
  </si>
  <si>
    <t>Суха разделка и свързване към съоръжение на кабел CBT-c5x16мм².</t>
  </si>
  <si>
    <t>Суха разделка и свързване към съоръжение на кабел CABT3x35+16мм².</t>
  </si>
  <si>
    <t>Суха разделка и свързване към съоръжение на кабел CBT-c12x2.5мм².</t>
  </si>
  <si>
    <t>Изпитване на кабел CBT3x10мм².</t>
  </si>
  <si>
    <t>Изпитване на кабел CBT-c5x16мм².</t>
  </si>
  <si>
    <t>Изпитване на кабел CABT3x35+16мм².</t>
  </si>
  <si>
    <t>Изпитване на кабел CBT-c12x2.5мм².</t>
  </si>
  <si>
    <t>Доставка и монтаж на дребни помощни пластмасови елементи - кабелни връзки.</t>
  </si>
  <si>
    <t>ОСВЕТИТЕЛНА И СИЛОВА ИНСТАЛАЦИИ</t>
  </si>
  <si>
    <t>Доставка и полагане на гофрирана трудногорима тр. Ø23 скрито.</t>
  </si>
  <si>
    <t>Доставка и полагане на твърда трудногорима тр. Ø23 открито на скоби.</t>
  </si>
  <si>
    <t>Доставка на кабел CBT3x1.5мм².</t>
  </si>
  <si>
    <t>Доставка на кабел CBT-c3x1.5мм².</t>
  </si>
  <si>
    <t>Доставка на кабел CBT3x2.5мм².</t>
  </si>
  <si>
    <t>Доставка на кабел CBT-c3x2.5мм².</t>
  </si>
  <si>
    <t>Доставка на кабел CBT3x4мм².</t>
  </si>
  <si>
    <t>Доставка на кабел CBT4x1.5мм².</t>
  </si>
  <si>
    <t>Доставка на кабел CBT-c4x1.5мм².</t>
  </si>
  <si>
    <t>Полагане на кабел CBT3x1.5мм² на кабелна скара.</t>
  </si>
  <si>
    <t>Полагане на кабел CBT-c3x1.5мм² на кабелна скара.</t>
  </si>
  <si>
    <t>Полагане на кабел CBT3x2.5мм² на кабелна скара.</t>
  </si>
  <si>
    <t>Полагане на кабел CBT-c3x2.5мм² на кабелна скара.</t>
  </si>
  <si>
    <t>Полагане на кабел CBT3x4мм² на кабелна скара.</t>
  </si>
  <si>
    <t>Полагане на кабел CBT4x1.5мм² на кабелна скара.</t>
  </si>
  <si>
    <t>Полагане на кабел CBT-c4x1.5мм² на кабелна скара.</t>
  </si>
  <si>
    <t>Изтегляне на кабел CBT3x1.5мм² в гофрирана трудногорима тр.Ø23.</t>
  </si>
  <si>
    <t>Изтегляне на кабел CBT-c3x1.5мм² в гофрирана трудногорима тр.Ø23.</t>
  </si>
  <si>
    <t>Изтегляне на кабел CBT3x2.5мм² в гофрирана трудногорима тр.Ø23.</t>
  </si>
  <si>
    <t>Изтегляне на кабел CBT-c3x2.5мм² в гофрирана трудногорима тр.Ø23.</t>
  </si>
  <si>
    <t>Изтегляне на кабел CBT3x4мм² в гофрирана трудногорима тр.Ø23.</t>
  </si>
  <si>
    <t>Изтегляне на кабел CBT4x1.5мм² в гофрирана трудногорима тр.Ø23.</t>
  </si>
  <si>
    <t>Изтегляне на кабел CBT-c4x1.5мм² в гофрирана трудногорима тр.Ø23.</t>
  </si>
  <si>
    <t>Изтегляне на кабел CBT-c3x1.5мм² в твърда трудногорима тр.Ø23.</t>
  </si>
  <si>
    <t>Суха разделка и свързване към съоръжение на кабел CBT3x1.5мм².</t>
  </si>
  <si>
    <t>Суха разделка и свързване към съоръжение на кабел CBT-c3x1.5мм².</t>
  </si>
  <si>
    <t>Суха разделка и свързване към съоръжение на кабел CBT3x2.5мм².</t>
  </si>
  <si>
    <t>Суха разделка и свързване към съоръжение на кабел CBT-c3x2.5мм².</t>
  </si>
  <si>
    <t>Суха разделка и свързване към съоръжение на кабел CBT3x4мм².</t>
  </si>
  <si>
    <t>Суха разделка и свързване към съоръжение на кабел CBT4x1.5мм².</t>
  </si>
  <si>
    <t>Суха разделка и свързване към съоръжение на кабел CBT-c4x1.5мм².</t>
  </si>
  <si>
    <t>Изпитване на кабел CBT3x1.5мм².</t>
  </si>
  <si>
    <t>Изпитване на кабел CBT-c3x1.5мм².</t>
  </si>
  <si>
    <t>Изпитване на кабел CBT3x2.5мм².</t>
  </si>
  <si>
    <t>Изпитване на кабел CBT-c3x2.5мм².</t>
  </si>
  <si>
    <t>Изпитване на кабел CBT3x4мм².</t>
  </si>
  <si>
    <t>Изпитване на кабел CBT4x1.5мм².</t>
  </si>
  <si>
    <t>Изпитване на кабел CBT-c4x1.5мм².</t>
  </si>
  <si>
    <t>Доставка и монтаж на бойлерно табло.</t>
  </si>
  <si>
    <t>Доставка и монтаж на контакт  “ Шуко ”- единичен, IP44.</t>
  </si>
  <si>
    <t>Доставка и монтаж на контакт “ Шуко ”- двоен.</t>
  </si>
  <si>
    <t>Доставка и монтаж на стенна инсталационна кутия, окомплектована с:
- 2бр. контакти тип "Шуко" - бели;
- 1бр. розетка RJ45;
- 1бр. TV розетка.</t>
  </si>
  <si>
    <t>Доставка и монтаж на ключ обикновен.</t>
  </si>
  <si>
    <t>Доставка и монтаж на ключ обикновен, IP44.</t>
  </si>
  <si>
    <t>Доставка и монтаж на ключ сериен.</t>
  </si>
  <si>
    <t>Доставка и монтаж на ключ сериен, IP44.</t>
  </si>
  <si>
    <t>Доставка и монтаж на ключ девиаторен, IP44.</t>
  </si>
  <si>
    <t>Доставка и монтаж на ключ сериен девиаторен.</t>
  </si>
  <si>
    <t>Доставка и монтаж на детектор за движение „PIR“ с полезрение 360º.</t>
  </si>
  <si>
    <t>Доставка и монтаж на фотоклетка.</t>
  </si>
  <si>
    <t>Доставка и монтаж на осветително тяло за открит монтаж л.л. 2x28W/230V, IP44.</t>
  </si>
  <si>
    <t>Доставка и монтаж на осветително тяло за открит монтаж л.л. 2x28W/230V, IP44, с вграден авариен блок.</t>
  </si>
  <si>
    <t>Доставка и монтаж на осветително тяло за открит монтаж л.л. 2x28W/230V, взривозащитено /Ex изпълнение/.</t>
  </si>
  <si>
    <t>Доставка и монтаж на осветително тяло за вграждане л.л 4х14W/230V.</t>
  </si>
  <si>
    <t>Доставка и монтаж на осветително тяло за вграждане л.л 4х14W/230V, с авариен блок.</t>
  </si>
  <si>
    <t>Доставка и монтаж на осветително тяло за открит монтаж л.л 4х14W/230V.</t>
  </si>
  <si>
    <t>Доставка и монтаж на осветително тяло за открит монтаж л.л 4х14W/230V, с авариен блок.</t>
  </si>
  <si>
    <t>Доставка и монтаж на осветително тяло " Луна " 2х26W/230V.</t>
  </si>
  <si>
    <t>Доставка и монтаж на осветително тяло "Луна" 2х26W/230V, IP44.</t>
  </si>
  <si>
    <t>Доставка и монтаж на евакуационно осветително тяло л.л. 1х8W/230V с вграден акумулатор за 1ч. и пиктограма за изход.</t>
  </si>
  <si>
    <t>МЪЛНИЕЗАЩИТНА  ИНСТАЛАЦИЯ</t>
  </si>
  <si>
    <t>Доставка и полагане на гофрирана трудногорима тр. Ø23 скрито под фасадна облицовка.</t>
  </si>
  <si>
    <t>Доставка и монтаж на изолационни носачи с височина h=50см за изолиран AlMgSi проводник Ø8, състоящ се от:
- бетонна студоустойчива основа 10кг., ø289 мм;
- подложка, полипропилен ø295 мм;
- изолационна щанга 50 см., ø20 мм;
- държач за проводник ø8÷10 мм., ''полиамид''.</t>
  </si>
  <si>
    <t>Доставка и монтаж  на  мълниеприемен прът Н=3,50м в комплект с диелектрична опора мин. Н=0,50м и стойка за закрепване, състоящ се от:
- 3бр. бетонна студоустойчива основа 16кг., ø289 мм;
- подложка, полипропилен ø295 мм;
- триножнок;
- мълниеприемен прът Н=3,50м в комплект с диелектрична опора мин. Н=0,50м.</t>
  </si>
  <si>
    <t>Доставка и монтаж на мълниеприемник с изпреварващо действие  с време на изпреварване 60μs, на прът с височина 4м. и радиус на мълниезащита 31м. спрямо покрив и съоръжения на него, и 63м. спрямо площадкови паркинги.</t>
  </si>
  <si>
    <t>Доставка на изолиран AlMgSi проводник Ø8.</t>
  </si>
  <si>
    <t>Монтаж на изолиран AlMgSi проводник Ø8 на носачи.</t>
  </si>
  <si>
    <t>Изтегляне на изолиран AlMgSi проводник Ø8 в тр. Ø23.</t>
  </si>
  <si>
    <t>СЛАБОТОКОВИ ИНСТАЛАЦИИ</t>
  </si>
  <si>
    <t>Доставка, монтаж в комуникационен шкаф и свързване на управляем мрежов комутатор, 16 порта 10/100/1000 Mbps</t>
  </si>
  <si>
    <t>Доставка, монтаж и пуск на аксес пойнит безжична компютърна мрежа с възможност за съвместна работа.</t>
  </si>
  <si>
    <t>Доставка и монтаж на розетка RJ45</t>
  </si>
  <si>
    <t>Доставка на кабел FTP cat. 5e.</t>
  </si>
  <si>
    <t>Полагане на кабел FTP cat. 5e на кабелна скара.</t>
  </si>
  <si>
    <t>Изтегляне на кабел FTP cat. 5e в гофрирана трудногорима тр.Ø23.</t>
  </si>
  <si>
    <t>ВИДЕОНАБЛЮДЕНИЕ</t>
  </si>
  <si>
    <t>Доставка на кабел FTP cat. 5e+2x0.75мм².</t>
  </si>
  <si>
    <t>Полагане на кабел FTP cat. 5e+2x0.75мм² на кабелна скара.</t>
  </si>
  <si>
    <t>Изтегляне на кабел FTP cat. 5e+2x0.75мм² в гофрирана трудногорима тр.Ø23.</t>
  </si>
  <si>
    <t>Доставка и полагане на гофрирана трудногорима тр. Ø16 скрито.</t>
  </si>
  <si>
    <t>Доставка и монтаж на захранващ модул за болнична система 1,3А/12V.</t>
  </si>
  <si>
    <t>Досавка и монтаж на централа за болнична сигнално-повиквателна система (SOS система, операторски пулт с дисплей и клавиатура).</t>
  </si>
  <si>
    <t>Досавка и монтаж на бутон спешно повикване в комплект с бутон IP44 за монтаж в мокро помещение.</t>
  </si>
  <si>
    <t>Досавка и монтаж на нулиращ (ресет) бутон спешно повикване.</t>
  </si>
  <si>
    <t>Досавка и монтаж на светеща лампа за болнична стая.</t>
  </si>
  <si>
    <t>Досавка и монтаж на допълнителен сигнализатор.</t>
  </si>
  <si>
    <t>Доставка на кабел J-Y(St)YFR 4x2x0.8мм.</t>
  </si>
  <si>
    <t>Полагане на кабел J-Y(St)YFR 4x2x0.8мм на кабелна скара.</t>
  </si>
  <si>
    <t>Изтегляне на кабел J-Y(St)YFR 4x2x0.8мм в гофрирана трудногорима тр.Ø16.</t>
  </si>
  <si>
    <t>72-часови проби.</t>
  </si>
  <si>
    <t>Доставка и монтаж на домофонна инсталация в комплект с домофонна централа, домофонно табло и 2бр. домофонни слушалки.</t>
  </si>
  <si>
    <t>Доставка и монтаж на бутон за освобождаване на електрическа брава.</t>
  </si>
  <si>
    <t>Доставка и монтаж на електрическа брава (задържаш електромагнит).</t>
  </si>
  <si>
    <t>Изтегляне на кабел FTP cat. 5e в гофрирана трудногорима тр.Ø16.</t>
  </si>
  <si>
    <t xml:space="preserve">СОТ </t>
  </si>
  <si>
    <t>Доставка, монтаж и програмиране на безжичен паник бутон с обхват 45м.</t>
  </si>
  <si>
    <t>Доставка на кабел CQR 6x0.22мм².</t>
  </si>
  <si>
    <t>Полагане на кабел CQR 6x0.22мм² на кабелна скара.</t>
  </si>
  <si>
    <t>Изтегляне на кабел CQR 6x0.22мм² в гофрирана трудногорима тр.Ø16.</t>
  </si>
  <si>
    <t xml:space="preserve">Суха разделка и свързване към съоръжение на кабел CBT3x1.5мм² </t>
  </si>
  <si>
    <t>ВЪНШНИ ВРЪЗКИ</t>
  </si>
  <si>
    <t>ДОМОФОННА ИНСТАЛАЦИЯ</t>
  </si>
  <si>
    <t>ВиК</t>
  </si>
  <si>
    <t>СВО</t>
  </si>
  <si>
    <t>Доставка и монтаж на детекторна лента за водопровод</t>
  </si>
  <si>
    <t>Доставка и монтаж на сигнална лента за водопровод</t>
  </si>
  <si>
    <t>Направа на машинен изкоп в земна почва с дълбочина до 2,00 m и ширина 1,0 m</t>
  </si>
  <si>
    <t>СКО</t>
  </si>
  <si>
    <t>ВОДОМЕРНА ШАХТА</t>
  </si>
  <si>
    <t>Направа на дренажно тяло от промита баластра и геотекстил с размери 60/60/60см</t>
  </si>
  <si>
    <t>ПЛОЩАДКОВ ВОДОПOРОД</t>
  </si>
  <si>
    <t>Битов водопровод</t>
  </si>
  <si>
    <t>ПЛОЩАДКОВА КАНАЛИЗАЦИЯ</t>
  </si>
  <si>
    <t xml:space="preserve">Битова канализация </t>
  </si>
  <si>
    <t>Доставка и полагане на бетонова подложка под улей, клас С 12/15</t>
  </si>
  <si>
    <t>ВКОПАН ВОДОПРОВОД</t>
  </si>
  <si>
    <t>ВКОПАНА КАНАЛИЗАЦИЯ</t>
  </si>
  <si>
    <t>ВОДОПРОВДНА ИНСТАЛАЦИЯ</t>
  </si>
  <si>
    <t>Доставка и монтаж на PP-R тръба PN16 Ø32 вкл. фитинги</t>
  </si>
  <si>
    <t>Доставка и монтаж на PP-R тръба PN16 Ø25 вкл. фитинги</t>
  </si>
  <si>
    <t>Доставка и монтаж на PP-R тръба PN16 Ø20 вкл. фитинги</t>
  </si>
  <si>
    <t>Доставка и монтаж на СК 2"</t>
  </si>
  <si>
    <t>Доставка и монтаж на СК Ø32</t>
  </si>
  <si>
    <t>Доставка и монтаж на СК Ø25</t>
  </si>
  <si>
    <t>Доставка и монтаж на СК Ø20</t>
  </si>
  <si>
    <t>Доставка и монтаж на OК Ø32</t>
  </si>
  <si>
    <t>Доставка и монтаж на OК Ø20</t>
  </si>
  <si>
    <t>Доставка и монтаж на противовакуумна клапа DN100</t>
  </si>
  <si>
    <t>САНИТАРНО ОБОРУДВАНЕ</t>
  </si>
  <si>
    <t>Доставка и монтаж на смесителна батерия за умивалник</t>
  </si>
  <si>
    <t>Доставка и монтаж на кухненска мивка, комплект със сифон, включително монтажен комплект, монтажен силикон и др. уплътнения</t>
  </si>
  <si>
    <t>Доставка и монтаж на смесителна батерия за кухненска мивка</t>
  </si>
  <si>
    <t>Доставка и монтаж на изливна мивка - единична, комплект със сифон, включително монтажен комплект, монтажен силикон и др. уплътнения</t>
  </si>
  <si>
    <t>Доставка и монтаж на смесителна батерия за изливна мивка</t>
  </si>
  <si>
    <t>Доставка и монтаж на душ батерия, включително монтажен комплект, монтажен силикон и др. уплътнения</t>
  </si>
  <si>
    <t>Доставка и монтаж на клозетно седало моноблок със странично оттичане, комплект с казанче, включително монтажен комплект, монтажен силикон и др. уплътнения</t>
  </si>
  <si>
    <t>Доставка и монтаж на клозетно седало за вграден монтаж, комплект със структура за вграждане и тоалетна дъска</t>
  </si>
  <si>
    <t>Доставка и монтаж на клозетно седало за инвалиди, моноблок със странично оттичане, комплект с казанче, включително монтажен комплект, монтажен силикон и др. уплътнения и стойки</t>
  </si>
  <si>
    <t>Доставка и монтаж на хигиенен умивалник за инвалиди, комплект със сифон, включително монтажен копмлект, монтажен силикон и др. уплътнения и стойки</t>
  </si>
  <si>
    <t>Доставка и монтаж на двукоритна изливна мивка, вкл. сифон</t>
  </si>
  <si>
    <t>КАНАЛИЗАЦИОННА ИНСТАЛАЦИЯ</t>
  </si>
  <si>
    <t>ОВиК</t>
  </si>
  <si>
    <t>ВЕНТИЛАЦИОННИ ИНСТАЛАЦИИ</t>
  </si>
  <si>
    <t>Метална конструкция за укрепване.</t>
  </si>
  <si>
    <t>КЛИМАТИЧНИ ИНСТАЛАЦИИ</t>
  </si>
  <si>
    <t>ОТОПЛИТЕЛНА ИНСТАЛАЦИЯ</t>
  </si>
  <si>
    <t>м.</t>
  </si>
  <si>
    <t>Наладка на съоръженията</t>
  </si>
  <si>
    <t>72-часова проба</t>
  </si>
  <si>
    <t>ВЪТРЕШНА ИНСТАЛАЦИЯ</t>
  </si>
  <si>
    <t>Доставка и монтаж на медна тръба с фитингови присъединителни материали, скрито изпълнение в окачен таван, с диаметър Ø 10 х 1 мм.</t>
  </si>
  <si>
    <t>Доставка и монтаж на медна тръба с фитингови присъединителни материали, скрито изпълнение в окачен таван, с диаметър Ø 12 х 1 мм.</t>
  </si>
  <si>
    <t>Продухване на инсталация</t>
  </si>
  <si>
    <t>Изпробване на якост</t>
  </si>
  <si>
    <t>Изпробване на плътност</t>
  </si>
  <si>
    <t>ТЕХНОЛОГИЯ - ИНСТАЛАЦИЯ ЗА МЕДИЦИНСКИ ГАЗОВЕ /ИМГ/</t>
  </si>
  <si>
    <t> </t>
  </si>
  <si>
    <t>ГЕОДЕЗИЯ</t>
  </si>
  <si>
    <t>ЗЕМНИ РАБОТИ</t>
  </si>
  <si>
    <t>ОТСТРАНЯВАНЕ НА ХУМУС</t>
  </si>
  <si>
    <t xml:space="preserve">Изкоп горен пласт земни маси с дълб. до 80 см, с натоварване на камиони и транспортиране на излишъка до 15 км на указаното място </t>
  </si>
  <si>
    <t>Разрушаване на съществуваща паважна настилка</t>
  </si>
  <si>
    <t xml:space="preserve">Разбиване на съществуващ бордюр </t>
  </si>
  <si>
    <t xml:space="preserve">Разбиване на съществуваща асфалтова настилка </t>
  </si>
  <si>
    <t>Почистване и изнасяне на строителни отпадъци до 15 км.</t>
  </si>
  <si>
    <t xml:space="preserve">Доставка и насип на земни маси/трошен камък или друг минерален материал подходящ за строителна основа на настилката съгласно картограма </t>
  </si>
  <si>
    <t>Доставка градински бордюри 8/16/50 см и монтаж върху бетонна основа от В12.5, съгл. детайл , вкл. транспорт</t>
  </si>
  <si>
    <t>ОРГАНИЗАЦИЯ НА ДВИЖЕНИЕТО В ПЛОЩАДКАТА</t>
  </si>
  <si>
    <t>ИЗКОПИ</t>
  </si>
  <si>
    <t>НАСИПИ</t>
  </si>
  <si>
    <t>ПЕШЕХОДНИ НАСТИЛКИ</t>
  </si>
  <si>
    <t>НАСТИЛКИ ЗА ПЪТНА ЧАСТ И ПАРКИНГ</t>
  </si>
  <si>
    <t>ОРГАНИЗАЦИЯ НА ДВИЖЕНИЕТО</t>
  </si>
  <si>
    <t>ОЗЕЛЕНЯВАНЕ</t>
  </si>
  <si>
    <t>ПОЖАРНА БЕЗОПАСТНОСТ</t>
  </si>
  <si>
    <t>Активни средства за пожарогасене</t>
  </si>
  <si>
    <t>СГРАДА</t>
  </si>
  <si>
    <t>КОД</t>
  </si>
  <si>
    <t>ОПИСАНИЕ</t>
  </si>
  <si>
    <t>ЕД. МЯРКА</t>
  </si>
  <si>
    <t>ST</t>
  </si>
  <si>
    <t>WS</t>
  </si>
  <si>
    <t>HC</t>
  </si>
  <si>
    <t>GD</t>
  </si>
  <si>
    <t>LD</t>
  </si>
  <si>
    <t>FS</t>
  </si>
  <si>
    <t>АR</t>
  </si>
  <si>
    <t>AR.F/ Finishing W</t>
  </si>
  <si>
    <t>AR.E/External W</t>
  </si>
  <si>
    <t>AR.E1</t>
  </si>
  <si>
    <t>AR.E2</t>
  </si>
  <si>
    <t>AR.E3</t>
  </si>
  <si>
    <t>AR.E4</t>
  </si>
  <si>
    <t>АR.R/Rough Con</t>
  </si>
  <si>
    <t>AR.O/Other works</t>
  </si>
  <si>
    <t>AR.L/Lifts</t>
  </si>
  <si>
    <t>AR.S/Sanitary</t>
  </si>
  <si>
    <t>AR.S/Specif Works</t>
  </si>
  <si>
    <t>Направа на  интериорни преградни стени от гипсокартон 15сm, вкл.:                                                                                                            - единична конструкция от метални профили 10см -до конст. плоча                                                                                                       - GKB 2х1,25сm от едната страна;                                                                                                                                      - GKB 2х1,25сm от другата страна;
- вкл. пълнеж от минерална вата; 
- вкл. стъклофибърна мрежа, цялостна шпакловка, ръбохранители, уплътнителна лента, усилена к-я за отвори.</t>
  </si>
  <si>
    <t>АЛУМИНИЕВИ ВРАТИ</t>
  </si>
  <si>
    <t>ЕКСТЕРИОРНИ АЛУМИНИЕВИ ВРАТИ</t>
  </si>
  <si>
    <t>ИНТЕРИОРНИ АЛУМИНИЕВИ ВРАТИ</t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</si>
  <si>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</si>
  <si>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</si>
  <si>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</si>
  <si>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110/210.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</si>
  <si>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70/210.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</si>
  <si>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</si>
  <si>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</si>
  <si>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110/210.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</si>
  <si>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DС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</si>
  <si>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DD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</si>
  <si>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DЕ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</si>
  <si>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DF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</si>
  <si>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>СТЪКЛЕНИ ВИТРИНИ</t>
  </si>
  <si>
    <t>ЕКСТЕРИОРНИ СТЪКЛЕНИ ВИТРИНИ</t>
  </si>
  <si>
    <t xml:space="preserve"> ИНТЕРИОРНИ СТЪКЛЕНИ ВИТРИНИ</t>
  </si>
  <si>
    <t>Доставка и полагане на паропропускливо полиетиленово фолио 0.15 мм с двоен подгъв, заковано.</t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</si>
  <si>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метална  врата с надстройка</t>
    </r>
    <r>
      <rPr>
        <b/>
        <sz val="10"/>
        <rFont val="Arial Narrow"/>
        <family val="2"/>
        <charset val="204"/>
      </rPr>
      <t xml:space="preserve"> (Тип DG </t>
    </r>
    <r>
      <rPr>
        <sz val="10"/>
        <rFont val="Arial Narrow"/>
        <family val="2"/>
        <charset val="204"/>
      </rPr>
      <t xml:space="preserve">по архитектурна спецификация) с размери 90/210+50(х). Метална врата прахово боядисана по RAL 9016 с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</si>
  <si>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70/210+50(х).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</si>
  <si>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</si>
  <si>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</si>
  <si>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DI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140/210+50(х). Алуминиев профил с прекъснат термомост с термопанел, праховобоядисана по RAL 9016  с остъклена част и надстройка двоен стъклопакет. 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</si>
  <si>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и надстройка (</t>
    </r>
    <r>
      <rPr>
        <b/>
        <sz val="10"/>
        <rFont val="Arial Narrow"/>
        <family val="2"/>
        <charset val="204"/>
      </rPr>
      <t>Тип DJ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</si>
  <si>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70/210.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</si>
  <si>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</si>
  <si>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</si>
  <si>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DL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</si>
  <si>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DМ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</si>
  <si>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(</t>
    </r>
    <r>
      <rPr>
        <b/>
        <sz val="10"/>
        <rFont val="Arial Narrow"/>
        <family val="2"/>
        <charset val="204"/>
      </rPr>
      <t>Тип DN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100+40/210.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</si>
  <si>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и надстройка (</t>
    </r>
    <r>
      <rPr>
        <b/>
        <sz val="10"/>
        <rFont val="Arial Narrow"/>
        <family val="2"/>
        <charset val="204"/>
      </rPr>
      <t>Тип DО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100+40/210+50(х).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</si>
  <si>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DY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100/210+50(х). Алуминиев профил с прекъснат термомост с термопанел, праховобоядисана по RAL 9016  с надстройка -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</si>
  <si>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два модула и един плъзгащ се панел (</t>
    </r>
    <r>
      <rPr>
        <b/>
        <sz val="10"/>
        <rFont val="Arial Narrow"/>
        <family val="2"/>
        <charset val="204"/>
      </rPr>
      <t>Тип DР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</si>
  <si>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три модула и един плъзгащ се панел (</t>
    </r>
    <r>
      <rPr>
        <b/>
        <sz val="10"/>
        <rFont val="Arial Narrow"/>
        <family val="2"/>
        <charset val="204"/>
      </rPr>
      <t>Тип DQ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</si>
  <si>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три модула и един плъзгащ се панел (</t>
    </r>
    <r>
      <rPr>
        <b/>
        <sz val="10"/>
        <rFont val="Arial Narrow"/>
        <family val="2"/>
        <charset val="204"/>
      </rPr>
      <t>Тип DR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</si>
  <si>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(</t>
    </r>
    <r>
      <rPr>
        <b/>
        <sz val="10"/>
        <rFont val="Arial Narrow"/>
        <family val="2"/>
        <charset val="204"/>
      </rPr>
      <t xml:space="preserve">Тип DU </t>
    </r>
    <r>
      <rPr>
        <sz val="10"/>
        <rFont val="Arial Narrow"/>
        <family val="2"/>
        <charset val="204"/>
      </rPr>
      <t>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100+40/210.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</si>
  <si>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>ВЕЛОСИПЕДНИ СТОЙКИ</t>
  </si>
  <si>
    <t xml:space="preserve">Доставка и монтаж на външни велосипедни стойки от неръждаема стомана за две места за велосипедно паркиране., вкл. всички монтажни, крепежни елементи и др. </t>
  </si>
  <si>
    <t xml:space="preserve">Доставка и монтаж на PEHD тръба Ø32 PN10 вкл. фитинги </t>
  </si>
  <si>
    <t>Доставка и монтаж на водовземна скоба за тръба Ø90/1"</t>
  </si>
  <si>
    <t>Доставка и монтаж на ТСК 1" (комплект с шиш и предпазно гърне)</t>
  </si>
  <si>
    <t>Направа на бетонов опорен блок 20/20/20 cm</t>
  </si>
  <si>
    <t>Доставка и полагане на детекторна лента за водопровод</t>
  </si>
  <si>
    <t>Доставка и полагане на сигнална лента за водопровод</t>
  </si>
  <si>
    <t>Направа на ръчен изкоп в земна почва с дълбочина 0,10 m</t>
  </si>
  <si>
    <t>Доставка и полагане на пясък за пясъчна подложка 10 cm и засипване на водопроводна тръба 20 cm над темето</t>
  </si>
  <si>
    <t>Доставка и направа на обратен насип с нестандартана баластра и трамбоване на пластове през 0,20 m</t>
  </si>
  <si>
    <t>Извозване на земна почва на разстояние до 5,0 km</t>
  </si>
  <si>
    <t>Изпитване и дезинфекция на водопровод</t>
  </si>
  <si>
    <t>Разваляне и възстановяване на тротоарна настилка</t>
  </si>
  <si>
    <t>Затапване на съществуващо СВО</t>
  </si>
  <si>
    <t>Доставка и полагане на канализационна тръба PVC-U Ø160 SN4</t>
  </si>
  <si>
    <t>Направа на машинен изкоп в земна почва с дълбочина от 2,00 до 3,00 m и ширина 1,00 m</t>
  </si>
  <si>
    <t>Доставка и полагане на пясък за пясъчна подложка 10 cm и засипване на канализационна тръба 20 cm над темето</t>
  </si>
  <si>
    <t>Хидравлично изпитване на канализация от тръби</t>
  </si>
  <si>
    <t>Доставка и полагане на сигнална лента за канализация</t>
  </si>
  <si>
    <t>Доставка и направа на канализационна ревизионна шахта Ø1000 от готови бетонни елементи, вкл. дъно, пръстени, КРШ, нивелиращи сегменти, метални стъпала и чугунов капак Ø600 mm с гривна и клас на натоварване D400, с дълбочина от 2,00 до 3,00 m</t>
  </si>
  <si>
    <t>Направа на корекция на нивото на капака на съществуваща ревизионна шахта</t>
  </si>
  <si>
    <r>
      <t>Доставка и монтаж на водомер за студена вода за Q</t>
    </r>
    <r>
      <rPr>
        <vertAlign val="subscript"/>
        <sz val="10"/>
        <rFont val="Arial Narrow"/>
        <family val="2"/>
        <charset val="204"/>
      </rPr>
      <t>n</t>
    </r>
    <r>
      <rPr>
        <sz val="10"/>
        <rFont val="Arial Narrow"/>
        <family val="2"/>
        <charset val="204"/>
      </rPr>
      <t>=2,5 m</t>
    </r>
    <r>
      <rPr>
        <vertAlign val="superscript"/>
        <sz val="10"/>
        <rFont val="Arial Narrow"/>
        <family val="2"/>
        <charset val="204"/>
      </rPr>
      <t>3</t>
    </r>
    <r>
      <rPr>
        <sz val="10"/>
        <rFont val="Arial Narrow"/>
        <family val="2"/>
        <charset val="204"/>
      </rPr>
      <t>/h, 3/4"</t>
    </r>
  </si>
  <si>
    <t>Доставка и монтаж на полипропиленова тръба Ø32, вкл. фитинги</t>
  </si>
  <si>
    <t>Доставка и монтаж на мрежест филтър 1"</t>
  </si>
  <si>
    <t>Доставка и монтаж на спирателен кран Ø32</t>
  </si>
  <si>
    <t>Доставка и монтаж на обратна клапа Ø32</t>
  </si>
  <si>
    <t>Доставка и монтаж на спирателен кран Ø32 с изпразнител</t>
  </si>
  <si>
    <t>Доставка и монтаж на подов сифон Ø110 с долно оттичане</t>
  </si>
  <si>
    <t>Доставка и монтаж на PVC тръба Ø110, SN4, вкл. фитинги</t>
  </si>
  <si>
    <t>Доставка и монтаж на топлоизолация от пореста гума с дебелина 13mm за тръба Ø32</t>
  </si>
  <si>
    <t>Доставка и монтаж на крепеж за водопровод Ø32 включващ скоба М8, шпилка М8 и анкер М8</t>
  </si>
  <si>
    <t>Доставка и монтаж на канализационна тръба PVC Ø110, SN4, вкл. фитинги</t>
  </si>
  <si>
    <t>Доставка и монтаж на канализационна тръба PVC Ø160, SN4, вкл. фитинги</t>
  </si>
  <si>
    <t>Направа на машинен изкоп в земна почва с дълбочина до 2,0 m и ширина 1,0 m</t>
  </si>
  <si>
    <t>Направа на ръчен изкоп в земна почва 10 cm</t>
  </si>
  <si>
    <t>Доставка и направа на канализационна ревизионна шахта Ø1000 от готови бетонни елементи, вкл. дъно, пръстени, КРШ, нивелиращи сегменти, метални стъпала и чугунов капак Ø600 mm с гривна и клас на натоварване D400, с дълбочина до 2,00 m</t>
  </si>
  <si>
    <t>Доставка и монтаж на отводнителна решетка - готов бетонов отводнителен улей с чугунена решета, клас на натоварване C250, широчина 20cm, дълбочина 25 cm</t>
  </si>
  <si>
    <t>Доставка и монтаж на уличен отток с чугунена решета, клас на натоварване D400, 40/40 cm</t>
  </si>
  <si>
    <t>Изпитване на хоризонтална канализация</t>
  </si>
  <si>
    <t>Направа на машинен изкоп в земна почва с дълбочина до 1,00 m и ширина 1,0 m</t>
  </si>
  <si>
    <t>Направа на обратен насип с почва и трамбоване на пластове през 0,20 m</t>
  </si>
  <si>
    <t>Направа на зидана ревизионна шахта със светли размери 60/60 cm с дълбочина до 80cm</t>
  </si>
  <si>
    <t>Доставка и монтаж на декоративен ревизионен капак за канализационна шахта 75/75 cm</t>
  </si>
  <si>
    <t>Разбиване и възстановяване на подова настилка</t>
  </si>
  <si>
    <t>Затапване на съществуващ водопровод</t>
  </si>
  <si>
    <t>Доставка и монтаж на стоманена шевна поцинкована тръба 2", прахово боядисана в цвят RAL3000, вкл. фитинги</t>
  </si>
  <si>
    <t>Доставка и монтаж на PP-R тръба с вложка PN20 Ø32 вкл. фитинги</t>
  </si>
  <si>
    <t>Доставка и монтаж на PP-R тръба с вложка PN20 Ø25 вкл. фитинги</t>
  </si>
  <si>
    <t>Доставка и монтаж на PP-R тръба с вложка PN20 Ø20 вкл. фитинги</t>
  </si>
  <si>
    <t>Доставка и монтаж на топлоизолация от пореста гума с дебелина 13mm за тръба 2"</t>
  </si>
  <si>
    <t>Доставка и монтаж на топлоизолация от пореста гума с дебелина 13mm за тръба Ø25</t>
  </si>
  <si>
    <t>Доставка и монтаж на топлоизолация от пореста гума с дебелина 13mm за тръба Ø20</t>
  </si>
  <si>
    <t>Доставка и монтаж на топлоизолация от пореста гума с дебелина 19mm за тръба Ø32</t>
  </si>
  <si>
    <t>Доставка и монтаж на топлоизолация от пореста гума с дебелина 19mm за тръба Ø25</t>
  </si>
  <si>
    <t>Доставка и монтаж на топлоизолация от пореста гума с дебелина 19mm за тръба Ø20</t>
  </si>
  <si>
    <t>Доставка и монтаж на крепеж за водопровод 2" включващ скоба М10, шпилка М10 и анкер М10</t>
  </si>
  <si>
    <t>Доставка и монтаж на крепеж за водопровод Ø25 включващ скоба М8, шпилка М8 и анкер М8</t>
  </si>
  <si>
    <t>Доставка и монтаж на крепеж за водопровод Ø20 включващ скоба М8, шпилка М8 и анкер М8</t>
  </si>
  <si>
    <t>Доставка и монтаж на OК Ø25</t>
  </si>
  <si>
    <t>Доставка и монтаж на СК с холендър Ø25</t>
  </si>
  <si>
    <t>Доставка и монтаж на PVC Ø50 тръба вкл. фитинги</t>
  </si>
  <si>
    <t>Доставка и монтаж на PVC-UV тръби устойчиви на UV лъчи, Ø110, вкл. фасонни части</t>
  </si>
  <si>
    <t>Доставка и монтаж на PVC-UV тръби устойчиви на UV лъчи, Ø75, вкл. фасонни части</t>
  </si>
  <si>
    <t>Доставка и монтаж на PVC-UV тръби устойчиви на UV лъчи, Ø50, вкл. фасонни части</t>
  </si>
  <si>
    <t>Доставка и монтаж на PP-R тръба Ø32, PN16, вкл. фитинги</t>
  </si>
  <si>
    <t>Доставка и монтаж на "S"-сифон Ø32 за конденз, против миризми</t>
  </si>
  <si>
    <t>Доставка и монтаж на подов сифон с долно оттичане Ø110</t>
  </si>
  <si>
    <t>Доставка и монтаж на подов сифон Ø50 с долно оттичане</t>
  </si>
  <si>
    <t>Доставка и монтаж на подов сифон със странично оттичане Ø50</t>
  </si>
  <si>
    <t>Доставка и монтаж на балконски сифон Ø50 с долно оттичане</t>
  </si>
  <si>
    <t>Доставка и монтаж на крепеж за канализация Ø110 включващ скоба М10, шпилка М10 и анкер М10</t>
  </si>
  <si>
    <t>Доставка и монтаж на крепеж за канализация Ø75 включващ скоба М10, шпилка М10 и анкер М10</t>
  </si>
  <si>
    <t>Доставка и монтаж на крепеж за канализация Ø50 включващ скоба М10, шпилка М10 и анкер М10</t>
  </si>
  <si>
    <t>Доставка и монтаж на крепеж за канализация Ø32 включващ скоба М8, шпилка М8 и анкер М8</t>
  </si>
  <si>
    <t>Доставка и монтаж на топлоизолация от пореста гума с дебелина 9mm за тръба Ø32</t>
  </si>
  <si>
    <t>Доставка и монтаж на вентилационна шапка Ø110</t>
  </si>
  <si>
    <t>Доставка и монтаж на воронка със странично оттичане  Ø110, вкл. хидроизолационна пола и листоуловител</t>
  </si>
  <si>
    <t>Доставка и монтаж на воронка със странично оттичане  Ø75, вкл. хидроизолационна пола и листоуловител</t>
  </si>
  <si>
    <t>Доставка и монтаж на воронка с долно оттичане  Ø110, вкл. хидроизолационна пола и листоуловител</t>
  </si>
  <si>
    <t>Доставка и монтаж на воронка с долно оттичане  Ø75, вкл. хидроизолационна пола и листоуловител</t>
  </si>
  <si>
    <t>Заустване на конденз от въшни тела по детайл</t>
  </si>
  <si>
    <t>WS.E/External Con</t>
  </si>
  <si>
    <t>WS.P/Plot</t>
  </si>
  <si>
    <t>WS.F/ Funding</t>
  </si>
  <si>
    <t xml:space="preserve">ЗЕМНИ РАБОТИ И ФУНДИРАНЕ - ОСНОВНА СГРАДА </t>
  </si>
  <si>
    <t>WS.B/Building Syst</t>
  </si>
  <si>
    <r>
      <t>Доставка и монтаж на циркулационна помпа с работни характеристики Q=0,1 m</t>
    </r>
    <r>
      <rPr>
        <vertAlign val="superscript"/>
        <sz val="10"/>
        <rFont val="Arial Narrow"/>
        <family val="2"/>
        <charset val="204"/>
      </rPr>
      <t>3</t>
    </r>
    <r>
      <rPr>
        <sz val="10"/>
        <rFont val="Arial Narrow"/>
        <family val="2"/>
        <charset val="204"/>
      </rPr>
      <t>/h, Н=3m</t>
    </r>
  </si>
  <si>
    <t>Направа на плътно укрепване и разваляне на укрепване на изкоп</t>
  </si>
  <si>
    <t>Демонтаж на клозетно клекало,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</si>
  <si>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тоалетна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</si>
  <si>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аусгус,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</si>
  <si>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писоар,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</si>
  <si>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бойлер,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</si>
  <si>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водомер,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</si>
  <si>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Разрушаване на зидана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</si>
  <si>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противопожарна касета,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</si>
  <si>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тоалетна чиния моноблок,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</si>
  <si>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Доставка и монтаж на ел.бойлер за хоризонтален монтаж с обем V=100 l, емайлиран, комплект с предпазен клапан, вкл. всички монтажни и скрепителни елементи</t>
  </si>
  <si>
    <t>Доставка и монтаж на ел.бойлер за хоризонтален монтаж с обем V=80 l, емайлиран, комплект с предпазен клапан, вкл. всички монтажни и скрепителни елементи</t>
  </si>
  <si>
    <t>Доставка и монтаж на ел.бойлер за монтаж под мивка с обем V=10 l, комплект с предпазен клапан, вкл. всички монтажни и скрепителни елементи</t>
  </si>
  <si>
    <t>Доставка и монтаж на проточен бойлер за мивка, вкл. всички монтажни и скрепителни елементи</t>
  </si>
  <si>
    <t>Доставка и монтаж на ел.бойлер за хоризонтален монтаж с обем V=120 l, емайлиран, комплект с предпазен клапан, вкл. всички монтажни и скрепителни елементи</t>
  </si>
  <si>
    <t>Разваляне и възстановяване на пътна настилка</t>
  </si>
  <si>
    <t xml:space="preserve">Направа, доставка и монтаж на окомплектовка от поцинкована, стоманена ламарина с дебелина 0.8мм за оформяне на  бордове </t>
  </si>
  <si>
    <t>Доставка и полагане на XPS топлоизолация с дебелина 8см по стоманобетонен цокъл, вкл. лепене с полиуретан .</t>
  </si>
  <si>
    <t>Доставка и полагане на топлоизолация от XPS с дебелина 8 см ивица с ширина 100см по контур сграда (при фасадни стени) под стоманобетонова настилка.</t>
  </si>
  <si>
    <t>Доставка и монтаж на екстериорен метален парапет от поцинковани стоманени профили на височина 105 см от кгп, с вкл. :
- стойки от квадратни поцинковани профили;
- вертикални елементи през 10см разстояние;
- ръкохватка;
- боядисване в цвят RAL по спецификация;
- всички монтажни, крепежни елементи и др.</t>
  </si>
  <si>
    <t>Доставка и монтаж на стенна алуминиева ръкохватка Ф50 на височина 95 см от кгп за монтаж върху ПДЧ протектор, с вкл.:
- всички монтажни, крепежни елементи и др.</t>
  </si>
  <si>
    <t>Демонтаж на ламаринена пола от борд и др. видове обшивки на покрив, вкл. изнасяне на стр. отпадъци до временно депо на стр. площадка и почистване /метене, измиване/ на зоната след приключване на работата</t>
  </si>
  <si>
    <t>Доставка и полагане на армиран бетон за наклон 4-12см, вкл. всички съпътстващи операции и армировъчна мрежа.</t>
  </si>
  <si>
    <t>Доставка и полагане на двупластова битумна хидроизолационна мембрана на газопламъчно залепване, втори пласт хидроизолация с минерална посипка - вкл. битумен грунд, обръщане по борд, самопробивни винтове, направа на заварки с горещ въздух, застъпване и др.</t>
  </si>
  <si>
    <t>Доставка и направа на армирана циментова замазка със средна дебелина 8 см., вкл. арм. мрежа ф 4 мм / каре 20 х 20 см, вкл. доставка и полагане на бетонконтакт;
Изискване: готовата повърхност да бъде равна, без пукнатини.</t>
  </si>
  <si>
    <t>Разваляне на тухлена зидария с вароциментов разтвор, вкл. изнасяне на стр. отпадъци до временно депо на стр. площадка и почистване /метене, измиване/ на зоната след приключване на работата</t>
  </si>
  <si>
    <t>ПРОЗОРЕЧНА РЕШЕТКА</t>
  </si>
  <si>
    <t>Доставка и монтаж на интериорна отваряема двукрила решетка в цвят RAL 9016 - метална рамка с мрежа от поцинковани заварени телове (мин. Ф3,5мм) с PVC покритие, вкл. заключване, всички монтажни, крепежни елементи и др. 
/Консултативен кабинет/Мениджмънт на психиатрични случаи/.</t>
  </si>
  <si>
    <t>Доставка и монтаж на хетерогенна винилова (PVC) настилка с мин. дебелина 2.0 мм. вкл.:
- почистване и обезпрашаване на основата
- грундиране на основа;
- лепило;
- безфугово полагане с вкл. направа на заварки със съответния по вид и цвят заваръчен шнур.
Технически параметри:
- състав на настилката - частици от минерални кристали поставени в дълбочина с обща дебелина 2.0 мм. 
- износоустойчивия слой с дебелина мин. 1,0 мм;
- тегло 2 500 гр./м2;
- горния и долния слой на настилката да са подсилени с армираща решетка (мрежа)  помежду им от фибростъкло за устойчивост на натоварвания.
- фабрично положено покритие на износващия слой за вискока издръжливост (тежки зони на движение);
- фабрично положено покритие на износващия слой против проникване на петна;
- износоустойчивост  клас 34-43; 
- фабрично обработване на износващия слой за пълна антибактериалност и хигиена на повърхността; 
- пожароустойчивост с клас на трудногоримост  Bfl - s1;
- антистатичност;
- устойчивост против плъзгане клас R10;
- произведена в завод на територията на Европейски Съюз.</t>
  </si>
  <si>
    <t>Доставка и монтаж на холкер от хeтерогенно винилово (PVC) покритие  с мин. дебелина 2.0 мм и височина 10 см. от кгп., вкл. ъглова подложка и завършващ кант.
Технически параметри: идентични с  хетерогенна винилова (PVC) настилка.
Да се прилагат системни решения</t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</si>
  <si>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метална  врата с надстройка</t>
    </r>
    <r>
      <rPr>
        <b/>
        <sz val="10"/>
        <rFont val="Arial Narrow"/>
        <family val="2"/>
        <charset val="204"/>
      </rPr>
      <t xml:space="preserve"> (Тип DG </t>
    </r>
    <r>
      <rPr>
        <sz val="10"/>
        <rFont val="Arial Narrow"/>
        <family val="2"/>
        <charset val="204"/>
      </rPr>
      <t xml:space="preserve">по архитектурна спецификация) с размери 100/210+50(х).  Метална врата прахово боядисана по RAL 9016 с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</si>
  <si>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DY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90/210+50(х). Алуминиев профил с прекъснат термомост с термопанел, праховобоядисана по RAL 9016  с надстройка -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</si>
  <si>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 xml:space="preserve"> Доставка и монтаж на пътен рефлектиращ пътен знак Д21 "Инвалид" в съответствие с Наредба № 18 от 2001 г. за сигнализация на пътищата с пътни знаци (обн., ДВ, бр. 73 от 2001 г.; изм. и доп., бр. 18 и 109 от 2004 г.), вкл.:
- скоби, съгласно схематапътен знак;
- стълб за пътен знак с  h=3.50м, ф60</t>
  </si>
  <si>
    <t>Замонолитване около отвори за преминаване на ВиК, ОВК и ЕЛ инсталации през стени</t>
  </si>
  <si>
    <t>AR.E1-01</t>
  </si>
  <si>
    <t>AR.E1-01.01</t>
  </si>
  <si>
    <t>AR.E1-01.02</t>
  </si>
  <si>
    <t>AR.E1-01.03</t>
  </si>
  <si>
    <t>AR.E1-01.04</t>
  </si>
  <si>
    <t>AR.E1-01.05</t>
  </si>
  <si>
    <t>AR.E1-01.06</t>
  </si>
  <si>
    <t xml:space="preserve">Натоварване, извозванe и разтоварване на строителни отпадъци с камион на разтоварище, вкл. всички такси /от временно депо на стр. площадка/ </t>
  </si>
  <si>
    <t>AR.E1-02</t>
  </si>
  <si>
    <t>AR.E1-02.01</t>
  </si>
  <si>
    <t>AR.E1-02.02</t>
  </si>
  <si>
    <t>AR.E1-02.03</t>
  </si>
  <si>
    <t>AR.E1-02.04</t>
  </si>
  <si>
    <t>AR.E1-02.05</t>
  </si>
  <si>
    <t>Доставка и монтаж на покривни панели PUR (сандвич панели с изолация полиуретан) - 10см. Цвят по RAL, вкл. профил за монтаж на термопанел, водокапен профил, укрепваща шина, окомплектовка водокап, попнит, самонавивен винт, анкерен болт, запечатка.</t>
  </si>
  <si>
    <t>AR.E1-02.06</t>
  </si>
  <si>
    <t>AR.E1-02.07</t>
  </si>
  <si>
    <t>Доставка и монтаж на PVC-UV улуци, водосточни тръби и казанчета, с вкл. всички допълнителни елементи.</t>
  </si>
  <si>
    <t>AR.E1-03</t>
  </si>
  <si>
    <t>AR.E1-03.01</t>
  </si>
  <si>
    <t>Изкърпване и възстановяване на зидария по нарушени зидове с дебелина до 25 см и обрушени стоманобетонни елементи.</t>
  </si>
  <si>
    <t>AR.E1-03.02</t>
  </si>
  <si>
    <t>AR.E1-03.03</t>
  </si>
  <si>
    <t>AR.E1-03.04</t>
  </si>
  <si>
    <t>AR.E1-03.05</t>
  </si>
  <si>
    <t>AR.E1-03.06</t>
  </si>
  <si>
    <t>AR.E1-03.07</t>
  </si>
  <si>
    <t>Доставка и направа на армирана бетонова настилка C20/25 с средна дебелина 15см.</t>
  </si>
  <si>
    <t>AR.E1-03.08</t>
  </si>
  <si>
    <t>AR.E1-03.09</t>
  </si>
  <si>
    <t>AR.E1-03.10</t>
  </si>
  <si>
    <t>AR.E1-03.11</t>
  </si>
  <si>
    <t>AR.E2-01</t>
  </si>
  <si>
    <t>AR.E2-01.01</t>
  </si>
  <si>
    <t>AR.E2-01.02</t>
  </si>
  <si>
    <t>AR.E2-01.03</t>
  </si>
  <si>
    <t>AR.E2-01.04</t>
  </si>
  <si>
    <t>AR.E2-01.05</t>
  </si>
  <si>
    <t>AR.E2-01.06</t>
  </si>
  <si>
    <t>AR.E2-02</t>
  </si>
  <si>
    <t>ДОВЪРШИТЕЛНИ РАБОТИ ПО КОЗИРКА ВХОД ПАЦИЕНТИ И ЛИНЕЙКИ</t>
  </si>
  <si>
    <t>AR.E2-02.01</t>
  </si>
  <si>
    <t>AR.E2-02.01.01</t>
  </si>
  <si>
    <t>Доставка и полагане на пароизолационна мембрана - битумна, вкл.обръщане  по периферията.</t>
  </si>
  <si>
    <t>AR.E2-02.01.02</t>
  </si>
  <si>
    <t>AR.E2-02.01.03</t>
  </si>
  <si>
    <t>AR.E2-02.01.04</t>
  </si>
  <si>
    <t>AR.E2-02.01.05</t>
  </si>
  <si>
    <t>AR.E2-02.01.06</t>
  </si>
  <si>
    <t>AR.E2-02.01.07</t>
  </si>
  <si>
    <t>AR.E2-02.01.08</t>
  </si>
  <si>
    <t>AR.E2-02.01.09</t>
  </si>
  <si>
    <t>AR.E2-02.02</t>
  </si>
  <si>
    <t>AR.E2-02.02.01</t>
  </si>
  <si>
    <t>AR.E2-02.02.02</t>
  </si>
  <si>
    <t>AR.E2-02.02.03</t>
  </si>
  <si>
    <t>AR.E2-02.03</t>
  </si>
  <si>
    <t>AR.E2-02.03.01</t>
  </si>
  <si>
    <t>AR.E2-02.03.02</t>
  </si>
  <si>
    <t>AR.E2-02.03.03</t>
  </si>
  <si>
    <t>AR.E2-02.03.04</t>
  </si>
  <si>
    <t>AR.E2-02.03.05</t>
  </si>
  <si>
    <t>AR.E2-02.03.06</t>
  </si>
  <si>
    <t>AR.E2-02.03.07</t>
  </si>
  <si>
    <t>AR.E3-01</t>
  </si>
  <si>
    <t>AR.E3-01.01</t>
  </si>
  <si>
    <t>AR.E3-01.02</t>
  </si>
  <si>
    <t>AR.E3-01.03</t>
  </si>
  <si>
    <t>AR.E3-02</t>
  </si>
  <si>
    <t>AR.E3-02.01</t>
  </si>
  <si>
    <t>Репарации /възтановяване/ по съществуваща рампа, вкл. бетон (до 15 см.) и др. съпътстващи операции</t>
  </si>
  <si>
    <t>AR.E3-02.02</t>
  </si>
  <si>
    <t>Репарации /възтановяване/ по съществуващи стълби, вкл. бетон  (до 15 см.)  и др. съпътстващи операции</t>
  </si>
  <si>
    <t>AR.E3-02.03</t>
  </si>
  <si>
    <t>AR.E3-02.04</t>
  </si>
  <si>
    <t>AR.E3-02.05</t>
  </si>
  <si>
    <t xml:space="preserve">Доставка и монтаж на гранитогрес плочи, вкл. : 
- грундиране на основата;
- лепило;                                                                                                                                       - фугиране с фугираща маса с водоотблъскващ ефект и функция против плесен - фуга от 2мм;
- еластични и температурни фуги;
Изисквания към плочите гранитогрес: 
- квадратни с мин. размери 30/30;                                                                      
- минимална дебелина 8мм;
- устойчивост против плъзгане клас R10;                                                                      
- с еднакъв състав в дълбочина.         </t>
  </si>
  <si>
    <t>AR.E3-02.06</t>
  </si>
  <si>
    <t>AR.E4-01</t>
  </si>
  <si>
    <t>AR.E4-01.01</t>
  </si>
  <si>
    <t>AR.E4-01.02</t>
  </si>
  <si>
    <t>AR.E4-01.03</t>
  </si>
  <si>
    <t>AR.E4-02</t>
  </si>
  <si>
    <t>AR.E4-02.01</t>
  </si>
  <si>
    <t>AR.E4-02.02</t>
  </si>
  <si>
    <t>AR.E4-02.03</t>
  </si>
  <si>
    <t>AR.E4-02.04</t>
  </si>
  <si>
    <t>AR.EF/Earth W Funding</t>
  </si>
  <si>
    <t>AR.EF-01</t>
  </si>
  <si>
    <t>AR.EF-01.01</t>
  </si>
  <si>
    <t>Доставка и полагане на 2 пласта битумна хидроизолация - газопламъчно полагане с дебелина 2х4мм</t>
  </si>
  <si>
    <t>AR.EF-01.02</t>
  </si>
  <si>
    <t>AR.EF-01.03</t>
  </si>
  <si>
    <t>AR.EF-01.04</t>
  </si>
  <si>
    <t>AR.EF-01.05</t>
  </si>
  <si>
    <t>AR.EF-02</t>
  </si>
  <si>
    <t>AR.EF-02.01</t>
  </si>
  <si>
    <t>AR.EF-02.02</t>
  </si>
  <si>
    <t>AR.R-01</t>
  </si>
  <si>
    <t>AR.R-01.01</t>
  </si>
  <si>
    <t>AR.R-01.02</t>
  </si>
  <si>
    <t>AR.R-01.03</t>
  </si>
  <si>
    <t>AR.R-01.04</t>
  </si>
  <si>
    <t>AR.R-02</t>
  </si>
  <si>
    <t>AR.R-02.01</t>
  </si>
  <si>
    <t>AR.R-02.02</t>
  </si>
  <si>
    <t>AR.R-02.03</t>
  </si>
  <si>
    <t>AR.R-02.04</t>
  </si>
  <si>
    <t>Доставка и направа на стоманобетонни щурцове над отвори с дължина максимум 2 метра</t>
  </si>
  <si>
    <t>AR.R-02.05</t>
  </si>
  <si>
    <t>Доставка и направа на пълнеж от газобетонни блокчета на съществуващи  стени, вкл. зидарски разтвор и др. съпътстващи операции</t>
  </si>
  <si>
    <t>AR.FR</t>
  </si>
  <si>
    <t>AR.FR-01</t>
  </si>
  <si>
    <t>AR.FR-01.01</t>
  </si>
  <si>
    <t>AR.FR-01.02</t>
  </si>
  <si>
    <t>AR.FR-01.03</t>
  </si>
  <si>
    <t>AR.FR-01.04</t>
  </si>
  <si>
    <t>AR.FR-01.05</t>
  </si>
  <si>
    <t>AR.FR-01.06</t>
  </si>
  <si>
    <t>AR.FR-01.07</t>
  </si>
  <si>
    <t>Демонтаж на улуци и водосточни тръби, вкл. изнасяне на стр. отпадъци до временно депо на стр. площадка и почистване /метене, измиване/ на зоната след приключване на работата</t>
  </si>
  <si>
    <t>AR.FR-01.08</t>
  </si>
  <si>
    <t>AR.FR-02</t>
  </si>
  <si>
    <t>AR.FR-02.01</t>
  </si>
  <si>
    <t>AR.FR-02.01.01</t>
  </si>
  <si>
    <t>AR.FR-02.01.02</t>
  </si>
  <si>
    <t>AR.FR-02.01.03</t>
  </si>
  <si>
    <t>AR.FR-02.01.04</t>
  </si>
  <si>
    <t>AR.FR-02.01.05</t>
  </si>
  <si>
    <t>AR.FR-02.01.06</t>
  </si>
  <si>
    <t>AR.FR-02.01.07</t>
  </si>
  <si>
    <t>AR.FR-02.01.08</t>
  </si>
  <si>
    <t>AR.FR-02.01.09</t>
  </si>
  <si>
    <t>AR.FR-02.01.10</t>
  </si>
  <si>
    <t>AR.FR-02.01.11</t>
  </si>
  <si>
    <t>AR.FR-02.01.12</t>
  </si>
  <si>
    <t>AR.FR-02.02</t>
  </si>
  <si>
    <t>AR.FR-02.02.01</t>
  </si>
  <si>
    <t>AR.FR-02.02.02</t>
  </si>
  <si>
    <t>AR.FR-02.02.03</t>
  </si>
  <si>
    <t>AR.FR-02.02.04</t>
  </si>
  <si>
    <t>AR.FR-02.02.05</t>
  </si>
  <si>
    <t>AR.FR-02.02.06</t>
  </si>
  <si>
    <t>AR.FR-02.02.07</t>
  </si>
  <si>
    <t>AR.FR-02.02.08</t>
  </si>
  <si>
    <t>AR.FR-02.02.09</t>
  </si>
  <si>
    <t>AR.FR-02.02.10</t>
  </si>
  <si>
    <t>AR.FR-02.02.11</t>
  </si>
  <si>
    <t>AR.FF</t>
  </si>
  <si>
    <t>AR.FF-01</t>
  </si>
  <si>
    <t>AR.FF-01.01</t>
  </si>
  <si>
    <t>AR.FF-01.02</t>
  </si>
  <si>
    <t>AR.FF-01.03</t>
  </si>
  <si>
    <t>AR.FF-01.04</t>
  </si>
  <si>
    <t>AR.FF-01.05</t>
  </si>
  <si>
    <t>AR.FF-01.06</t>
  </si>
  <si>
    <t>AR.FF-01.07</t>
  </si>
  <si>
    <t>AR.FF-01.08</t>
  </si>
  <si>
    <t>AR.FF-02</t>
  </si>
  <si>
    <t>AR.FF-02.01</t>
  </si>
  <si>
    <t xml:space="preserve">Полагане на XPS топлоизолация с дебелина 8см по цокъл, включително залепване, дюбелиране, полипропиленова мрежа, шпакловане и всички системни елементи.   </t>
  </si>
  <si>
    <t>AR.FF-02.02</t>
  </si>
  <si>
    <t>AR.FF-02.03</t>
  </si>
  <si>
    <t>Доставка и полагане на интегрирана топлоизолационна система с EPS  2см - обръщане около прозорци и врати;
- включително залепване, дюбелиране, полипропиленова мрежа, шпакловане и всички системни елементи, ръбохранителни лайсни.</t>
  </si>
  <si>
    <t>AR.FF-02.04</t>
  </si>
  <si>
    <t>AR.FF-02.05</t>
  </si>
  <si>
    <t>AR.FF-02.06</t>
  </si>
  <si>
    <t>AR.FF-02.07</t>
  </si>
  <si>
    <t>AR.FF-03</t>
  </si>
  <si>
    <t>AR.FF-03.01</t>
  </si>
  <si>
    <t>AR.FF-03.02</t>
  </si>
  <si>
    <t>AR.FF-03.03</t>
  </si>
  <si>
    <t>AR.FF-03.04</t>
  </si>
  <si>
    <t>AR.FF-03.05</t>
  </si>
  <si>
    <t>AR.FF-03.06</t>
  </si>
  <si>
    <t>AR.FF-03.07</t>
  </si>
  <si>
    <t>AR.FF-03.08</t>
  </si>
  <si>
    <t>AR.FF-04</t>
  </si>
  <si>
    <t>AR.FF-04.01</t>
  </si>
  <si>
    <t>Доставка и монтаж на фасадна обшивка от композитни алуминиеви панели, цвят по спецификация. Позицията включва:
- обръщане около дограма и отвори и направа на водокап;
- вкл.конструкция и всички окмлектовки, крепежни елементи и др.
- вкл. оформяне на контакта на сградата с терена.
Изпълнителят следва да представи производствени и монтажни чертежи и да ги съгласува с Водещия проектант.</t>
  </si>
  <si>
    <t>AR.FF-04.02</t>
  </si>
  <si>
    <t>AR.FF-05</t>
  </si>
  <si>
    <t>AR.FF-05.01</t>
  </si>
  <si>
    <t>AR.FF-05.02</t>
  </si>
  <si>
    <t>AR.FF-05.03</t>
  </si>
  <si>
    <t>AR.FF-05.04</t>
  </si>
  <si>
    <t>Доставка и монтаж на вътрешни слънцезащитни хоризонтални щори от алуминиеви ламели с ширина 25 мм, с цвят бял, ръчно управление /шокова зала, реанимация,Зала за диагн. уточняване и наблюдение до 24 ч., зала за спешно лечение, зала за наблюдение и манипулационна/</t>
  </si>
  <si>
    <t>AR.FW</t>
  </si>
  <si>
    <t>AR.FW-01</t>
  </si>
  <si>
    <t>AR.FW-01.01</t>
  </si>
  <si>
    <t>AR.FW-01.02</t>
  </si>
  <si>
    <t>AR.FW-01.03</t>
  </si>
  <si>
    <t>AR.FW-01.04</t>
  </si>
  <si>
    <t>AR.FW-01.05</t>
  </si>
  <si>
    <t>AR.FW-01.06</t>
  </si>
  <si>
    <t>AR.FW-01.07</t>
  </si>
  <si>
    <t>AR.FW-02</t>
  </si>
  <si>
    <t>AR.FW-02.01</t>
  </si>
  <si>
    <t>AR.FW-02.01.01</t>
  </si>
  <si>
    <t>AR.FW-02.01.02</t>
  </si>
  <si>
    <t>AR.FW-02.01.03</t>
  </si>
  <si>
    <t>AR.FW-02.01.04</t>
  </si>
  <si>
    <t>AR.FW-02.01.05</t>
  </si>
  <si>
    <t>AR.FW-02.01.06</t>
  </si>
  <si>
    <t>AR.FW-02.02</t>
  </si>
  <si>
    <t>AR.FW-02.02.01</t>
  </si>
  <si>
    <t>Направа на предстенни обшивки от влагоустойчив гипсокартон на конструкция Шахтови обшивки / Инсталационни куфари, вкл:
- единична конструкция от метални профили 5 см;
- GKBI 2х1,25сm;                                                                                                                                                                                                                
- вкл.стъклофибърна мрежа, цялостна шпакловка,ръбохранители, уплътнителна лента, вкл.обръщане около отвори с капаци.</t>
  </si>
  <si>
    <t>AR.FW-02.02.02</t>
  </si>
  <si>
    <t>Направа на предстенни обшивки от гипсокартон на конструкция Шахтови обшивки / Инсталационни куфари, вкл:
- единична конструкция от метални профили 5 см;
- GKB 2х1,25сm;                                                                                                                                                                                                                
- вкл.стъклофибърна мрежа, цялостна шпакловка,ръбохранители, уплътнителна лента, вкл.обръщане около отвори с капаци.</t>
  </si>
  <si>
    <t>AR.FW-02.02.03</t>
  </si>
  <si>
    <r>
      <t xml:space="preserve">Направа на предстенни обшивки от влагоустойчив гипсокартон на лепене, вкл:
- GKBI 2х1,25сm;   </t>
    </r>
    <r>
      <rPr>
        <b/>
        <sz val="10"/>
        <rFont val="Arial Narrow"/>
        <family val="2"/>
        <charset val="204"/>
      </rPr>
      <t xml:space="preserve">         </t>
    </r>
    <r>
      <rPr>
        <sz val="10"/>
        <rFont val="Arial Narrow"/>
        <family val="2"/>
        <charset val="204"/>
      </rPr>
      <t xml:space="preserve">                                                                                                
- лепилен разтвор;                                                                                                       
- вкл.стъклофибърна мрежа, цялостна шпакловка, ръбохранители, уплътнителна лента, вкл.обръщане около отвори с капаци.</t>
    </r>
  </si>
  <si>
    <t>AR.FW-02.02.04</t>
  </si>
  <si>
    <r>
      <t>Направа на предстенни обшивки от гипсокартон на лепене, вкл:
- GKB 1х1,25сm;</t>
    </r>
    <r>
      <rPr>
        <b/>
        <sz val="10"/>
        <rFont val="Arial Narrow"/>
        <family val="2"/>
        <charset val="204"/>
      </rPr>
      <t xml:space="preserve">  </t>
    </r>
    <r>
      <rPr>
        <sz val="10"/>
        <rFont val="Arial Narrow"/>
        <family val="2"/>
        <charset val="204"/>
      </rPr>
      <t xml:space="preserve">                                                                                               
- лепилен разтвор;                                                                                                        
- вкл.стъклофибърна мрежа, цялостна шпакловка, ръбохранители, уплътнителна лента, вкл.обръщане около отвори с капаци.  </t>
    </r>
  </si>
  <si>
    <t>AR.FW-02.02.05</t>
  </si>
  <si>
    <t>Направа на предстенни обшивки от гипсокартон на конструкция  (външни стени), вкл:
- единична конструкция от метални профили 10см
- топлоизолация от минерална вата 10 см;
- GKB 2x1,25сm;                                                                                                              
- ревизионни отвори;                                                                                                     - вкл.стъклофибърна мрежа, цялостна шпакловка,ръбохранители, уплътнителна лента, вкл.обръщане около отвори с капаци.</t>
  </si>
  <si>
    <t>AR.FW-02.02.06</t>
  </si>
  <si>
    <t>Направа на предстенни обшивки от гипсокартон на конструкция  (външни стени), вкл:
- единична конструкция от метални профили 10см
- топлоизолация от минерална вата 10 см;
- GKBI 2x1,25сm;                                                                                                              
- ревизионни отвори;                                                                                                     - вкл.стъклофибърна мрежа, цялостна шпакловка,ръбохранители, уплътнителна лента, вкл.обръщане около отвори с капаци.</t>
  </si>
  <si>
    <t>AR.FW-02.02.07</t>
  </si>
  <si>
    <t>AR.FW-02.02.08</t>
  </si>
  <si>
    <t>AR.FW-02.03</t>
  </si>
  <si>
    <t>AR.FW-02.03.01</t>
  </si>
  <si>
    <t>AR.FW-03</t>
  </si>
  <si>
    <t>AR.FW-03.01</t>
  </si>
  <si>
    <t>AR.FW-03.01.01</t>
  </si>
  <si>
    <t>Полагане на вътрешна вароциментова мазилка по стени, вкл.:
- шпакловане с шпакловка на варова основа;
- профили за оформяне на ъгли/ ръбохранители
- платформи за работа на височина;</t>
  </si>
  <si>
    <t>AR.FW-03.01.02</t>
  </si>
  <si>
    <t>Полагане на вътрешна гипсова мазилка по стени, вкл.:
- шпакловане с шпакловка на гипсова основа;
- профили за оформяне на ъгли/ ръбохранители
- платформи за работа на височина;</t>
  </si>
  <si>
    <t>AR.FW-03.01.03</t>
  </si>
  <si>
    <t>AR.FW-03.01.04</t>
  </si>
  <si>
    <t>AR.FW-03.02</t>
  </si>
  <si>
    <t>AR.FW-03.02.01</t>
  </si>
  <si>
    <t>AR.FW-03.02.02</t>
  </si>
  <si>
    <t>AR.FW-03.02.03</t>
  </si>
  <si>
    <t>Двукратно боядисване на стени с  латекс за помещения с висока устойчивост на влага, цвят бял , вкл. грундиране  и платформи за работа на височина (при необходимост). В санитарни помещения.</t>
  </si>
  <si>
    <t>AR.FW-03.03</t>
  </si>
  <si>
    <t>AR.FW-03.03.01</t>
  </si>
  <si>
    <t>Доставка и направа на облицовка от гланцирани керамични плочки с размер 30/60 /1-во качество/.В санитарни помещения. Вкл.:
- лепило;
- фугиране с фугираща маса с водоотблъскващ ефект и функция против плесен, цвят близък до цвета на плочките.</t>
  </si>
  <si>
    <t>AR.FW-03.03.02</t>
  </si>
  <si>
    <t>Доставка и направа на облицовка от гланцирани керамични плочки зад мивки в лекарски кабинети до височина 150см и над шкафове с вградени умивалници - 60см. Размер 30/60 /1-во качество/Включително фугиране с фугираща маса с водоотблъскващ ефект и функция против плесен, цвят близък до цвета на плочките.</t>
  </si>
  <si>
    <t>AR.FW-03.03.03</t>
  </si>
  <si>
    <t>AR.FW-03.04</t>
  </si>
  <si>
    <t>AR.FW-03.04.01</t>
  </si>
  <si>
    <t>Доставка и монтаж на хетерогенно винилово (PVC) покритие/настика/ с мин. дебелина 2.0 мм. вкл.:
- почистване и обезпрашаване на основата
- грундиране на основа;
- лепило;
- завършващ кант;
- безфугово полагане с вкл. направа на заварки със съответния по вид и цвят заваръчен шнур.
Технически параметри:
- състав на настилка - частици от минерални кристали поставени в дълбочина с обща дебелина 2.0 мм. 
- износоустойчивия слой с дебелина мин. 1,0 мм;
- тегло 2 500 гр./м2;
- горния и долния слой на настилката да са подсилени с армираща решетка (мрежа)  помежду им от фибростъкло за устойчивост на натоварвания.
- фабрично положено покритие на износващия слой за вискока издръжливост (тежки зони на движение);
- фабрично положено покритие на износващия слой против проникване на петна;
- износоустойчивост  клас 34-43; 
- фабрично обработване на износващия слой за пълна антибактериалност и хигиена на повърхността; 
- пожароустойчивост с клас на трудногоримост  Bfl - s1;
- антистатичност;
- устойчивост против плъзгане клас R10;
- произведена в завод на територията на Европейски Съюз.</t>
  </si>
  <si>
    <t>AR.FW-03.05</t>
  </si>
  <si>
    <t>AR.FW-03.05.01</t>
  </si>
  <si>
    <t>AR.FC</t>
  </si>
  <si>
    <t>AR.FC-01</t>
  </si>
  <si>
    <t>AR.FC-01.01</t>
  </si>
  <si>
    <t>AR.FC-01.02</t>
  </si>
  <si>
    <t>AR.FC-01.03</t>
  </si>
  <si>
    <t>AR.FC-01.04</t>
  </si>
  <si>
    <t>AR.FC-01.05</t>
  </si>
  <si>
    <t>AR.FC-02</t>
  </si>
  <si>
    <t>AR.FC-02.01</t>
  </si>
  <si>
    <t>AR.FC-02.02</t>
  </si>
  <si>
    <t>AR.FC-03</t>
  </si>
  <si>
    <t>AR.FC-03.01</t>
  </si>
  <si>
    <t>AR.FC-03.01.01</t>
  </si>
  <si>
    <t>AR.FC-03.01.02</t>
  </si>
  <si>
    <t>AR.FC-03.01.03</t>
  </si>
  <si>
    <t>AR.FC-03.01.04</t>
  </si>
  <si>
    <t>AR.FC-04.02</t>
  </si>
  <si>
    <t>AR.FC-04.02.01</t>
  </si>
  <si>
    <t>AR.FC-04.02.02</t>
  </si>
  <si>
    <t>Доставка и направа на неармирана циментова замазка със мин. дебелина 2 см, вкл. доставка и полагане на бетонконтакт;
Изискване: готовата повърхност да бъде равна, без пукнатини.</t>
  </si>
  <si>
    <t xml:space="preserve">Доставка и монтаж на гранитогрес плочи, вкл. : 
- грундиране на основата;
- лепило;                                                                                                                                       - фугиране с фугираща маса с водоотблъскващ ефект и функция против плесен - фуга от 2мм;
- еластични и температурни фуги;
Изисквания към плочите гранитогрес: 
- квадратни с мин. размери 30/30 см, 1-во качество;                                                                      
- минимална дебелина 8мм;
- устойчивост против плъзгане клас R10;                                                                      
- с еднакъв състав в дълбочина.         </t>
  </si>
  <si>
    <t>AR.FF-04.02.01</t>
  </si>
  <si>
    <t>AR.FF-04.02.02</t>
  </si>
  <si>
    <t>AR.FF-04.03</t>
  </si>
  <si>
    <t>AR.FF-04.03.01</t>
  </si>
  <si>
    <t>AR.FF-04.03.02</t>
  </si>
  <si>
    <t>AR.FF-05.01.01</t>
  </si>
  <si>
    <t>AR.FF-05.01.02</t>
  </si>
  <si>
    <t>Доставка и монтаж на алуминиев защитен ъгъл/ ръбохранител за стена 50/50 мм (с височина 200см), вкл. всички монтажни, крепежни елементи и др.</t>
  </si>
  <si>
    <t>AR.FF-05.02.01</t>
  </si>
  <si>
    <t>Доставка и полагане на системен профил за деформационна фуга в настилки. Изисквания:
-- алуминиев носещ профил перфориран от страната на закрепване;
- еластичен уплътнител – устойчив на триене, устойчив на температурни разлики, устойчив на масла, киселини и битум;
- движение на фугата: 16мм (+/- 8 mm);
Вкл. всички уплътнения, подложки, монтажни, укрепващи, свързващи и други елементи, материали и аксесоари.</t>
  </si>
  <si>
    <t>AR.FF-05.03.01</t>
  </si>
  <si>
    <t>AR.FD</t>
  </si>
  <si>
    <t>AR.FD-01</t>
  </si>
  <si>
    <t>AR.FD-01.01</t>
  </si>
  <si>
    <t>Демонтаж на врати, витрини, каси и первази, вкл. 
- почистване /метене, измиване/ на помещенията след приключване на работата;
- изнасяне на стр. отпадъци до временно депо на стр. площадка;</t>
  </si>
  <si>
    <t>AR.FD-01.02</t>
  </si>
  <si>
    <t>AR.FD-02</t>
  </si>
  <si>
    <t>AR.FD-02.01</t>
  </si>
  <si>
    <t>AR.FD-02.01.01</t>
  </si>
  <si>
    <t>AR.FD-02.01.02</t>
  </si>
  <si>
    <t>AR.FD-02.01.03</t>
  </si>
  <si>
    <t>AR.FD-02.01.04</t>
  </si>
  <si>
    <t>AR.FD-02.01.05</t>
  </si>
  <si>
    <t>AR.FD-02.01.06</t>
  </si>
  <si>
    <t>AR.FD-02.01.07</t>
  </si>
  <si>
    <t>AR.FD-02.01.08</t>
  </si>
  <si>
    <t>AR.FD-02.01.09</t>
  </si>
  <si>
    <t>AR.FD-02.01.10</t>
  </si>
  <si>
    <t>AR.FD-02.01.11</t>
  </si>
  <si>
    <t>AR.FD-02.01.12</t>
  </si>
  <si>
    <t>AR.FD-02.01.13</t>
  </si>
  <si>
    <t>AR.FD-02.01.14</t>
  </si>
  <si>
    <t>AR.FD-02.02</t>
  </si>
  <si>
    <t>AR.FD-02.02.01</t>
  </si>
  <si>
    <t>AR.FD-02.02.02</t>
  </si>
  <si>
    <t>AR.FD-02.02.03</t>
  </si>
  <si>
    <t>AR.FD-02.02.04</t>
  </si>
  <si>
    <t>AR.FD-02.02.05</t>
  </si>
  <si>
    <t>AR.FD-02.02.06</t>
  </si>
  <si>
    <t>AR.FD-02.02.07</t>
  </si>
  <si>
    <t>AR.FD-02.02.08</t>
  </si>
  <si>
    <t>AR.FD-02.02.09</t>
  </si>
  <si>
    <t>AR.FD-02.02.10</t>
  </si>
  <si>
    <t>AR.FD-02.02.11</t>
  </si>
  <si>
    <t>AR.FD-02.02.12</t>
  </si>
  <si>
    <t>AR.FD-02.02.13</t>
  </si>
  <si>
    <t>AR.FD-02.02.14</t>
  </si>
  <si>
    <t>AR.FD-02.02.15</t>
  </si>
  <si>
    <t>AR.FD-02.02.16</t>
  </si>
  <si>
    <t>AR.FD-02.03</t>
  </si>
  <si>
    <t>МЕТАЛНИ ПРОТИВОПОЖАРНИ ВРАТИ</t>
  </si>
  <si>
    <t>AR.FD-02.03.01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</si>
  <si>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DS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30;
- механизъм за самозатваряне, клас "С";
- включително обков, брави, допълнителни консумативи за монтаж и финишна обработка и декоративни елементи.</t>
    </r>
  </si>
  <si>
    <t>AR.FD-02.03.02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</si>
  <si>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DТ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60;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</si>
  <si>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AR.FD-02.03.03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</si>
  <si>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DV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90;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</si>
  <si>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AR.FD-02.03.04</t>
  </si>
  <si>
    <r>
      <t>Доставка и монтаж на противопожарна двукрила метална врата - EI 30. (</t>
    </r>
    <r>
      <rPr>
        <b/>
        <sz val="10"/>
        <rFont val="Arial Narrow"/>
        <family val="2"/>
        <charset val="204"/>
      </rPr>
      <t>Тип DW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30;
- механизъм за самозатваряне, клас "С";
- включително обков, брави, допълнителни консумативи за монтаж и финишна обработка и декоративни елементи.</t>
    </r>
  </si>
  <si>
    <t>AR.FD-02.03.05</t>
  </si>
  <si>
    <r>
      <t>Доставка и монтаж на противопожарна двукрила метална врата - EI 60. (</t>
    </r>
    <r>
      <rPr>
        <b/>
        <sz val="10"/>
        <rFont val="Arial Narrow"/>
        <family val="2"/>
        <charset val="204"/>
      </rPr>
      <t>Тип DX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60;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</si>
  <si>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AR.FD-02.03.06</t>
  </si>
  <si>
    <r>
      <t>Доставка и монтаж на противопожарна двукрила метална врата - EI 90. (</t>
    </r>
    <r>
      <rPr>
        <b/>
        <sz val="10"/>
        <rFont val="Arial Narrow"/>
        <family val="2"/>
        <charset val="204"/>
      </rPr>
      <t>Тип DZ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90;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</si>
  <si>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AR.FD-03</t>
  </si>
  <si>
    <t>AR.FD-03.01</t>
  </si>
  <si>
    <t>AR.FD-03.02</t>
  </si>
  <si>
    <t>AR.FD-03.03</t>
  </si>
  <si>
    <r>
      <t xml:space="preserve">Доставка и монтаж на гаражна двукрила метална врата </t>
    </r>
    <r>
      <rPr>
        <b/>
        <sz val="10"/>
        <rFont val="Arial Narrow"/>
        <family val="2"/>
        <charset val="204"/>
      </rPr>
      <t>(Тип GD</t>
    </r>
    <r>
      <rPr>
        <sz val="10"/>
        <rFont val="Arial Narrow"/>
        <family val="2"/>
        <charset val="204"/>
      </rPr>
      <t xml:space="preserve"> по архитектурна спецификация) с размери 2700/3300, Метална врата прахово боядисана с цвят по RAL 9016. 
вкл., обков, окомплектовки, брави и всички необходими елементи за монтажа, финишна обработка.</t>
    </r>
  </si>
  <si>
    <t>AR.FD-04</t>
  </si>
  <si>
    <t>AR.FD-04.01</t>
  </si>
  <si>
    <t>AR.FD-04.01.01</t>
  </si>
  <si>
    <r>
      <t>Доставка и монтаж на екстериорна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ЕА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</si>
  <si>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AR.FD-04.01.02</t>
  </si>
  <si>
    <r>
      <t>Доставка и монтаж на екстериорна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>Тип ЕВ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</si>
  <si>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AR.FD-04.01.03</t>
  </si>
  <si>
    <r>
      <t>Доставка и монтаж на екстериорна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ЕС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</si>
  <si>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AR.FD-04.01.04</t>
  </si>
  <si>
    <r>
      <t>Доставка и монтаж на екстериорна витрина с вградена двукрила врата 140/210 (</t>
    </r>
    <r>
      <rPr>
        <b/>
        <sz val="10"/>
        <rFont val="Arial Narrow"/>
        <family val="2"/>
        <charset val="204"/>
      </rPr>
      <t>Тип ЕD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</si>
  <si>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AR.FD-04.01.05</t>
  </si>
  <si>
    <r>
      <t>Доставка и монтаж на екстериорна витрина с три равни модула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ЕЕ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 и всички необходими елементи за монтажа, финишна обработка</t>
    </r>
  </si>
  <si>
    <t>AR.FD-04.02</t>
  </si>
  <si>
    <t>AR.FD-04.02.01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</si>
  <si>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80/210</t>
    </r>
    <r>
      <rPr>
        <b/>
        <sz val="10"/>
        <rFont val="Arial Narrow"/>
        <family val="2"/>
        <charset val="204"/>
      </rPr>
      <t xml:space="preserve"> (Тип IA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без прекъснат термомост и термопанел, праховобоядисана по RAL 9016  с остъклена част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</si>
  <si>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AR.FD-04.02.02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</si>
  <si>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(Тип IA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</si>
  <si>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AR.FD-04.02.03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</si>
  <si>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80/210</t>
    </r>
    <r>
      <rPr>
        <b/>
        <sz val="10"/>
        <rFont val="Arial Narrow"/>
        <family val="2"/>
        <charset val="204"/>
      </rPr>
      <t xml:space="preserve"> (Тип IB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част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</si>
  <si>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AR.FD-04.02.04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</si>
  <si>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(Тип IB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</si>
  <si>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AR.FD-04.02.05</t>
  </si>
  <si>
    <r>
      <t>Доставка и монтаж на интериорна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(Тип IC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</si>
  <si>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AR.FD-04.02.06</t>
  </si>
  <si>
    <r>
      <t>Доставка и монтаж на интериорна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(Тип ID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</si>
  <si>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AR.FD-04.02.07</t>
  </si>
  <si>
    <r>
      <t>Доставка и монтаж на интериорна витрина с три равни модула</t>
    </r>
    <r>
      <rPr>
        <b/>
        <sz val="10"/>
        <rFont val="Arial Narrow"/>
        <family val="2"/>
        <charset val="204"/>
      </rPr>
      <t xml:space="preserve"> (Тип IЕ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 и всички необходими елементи за монтажа, финишна обработка</t>
    </r>
  </si>
  <si>
    <t>AR.O-01</t>
  </si>
  <si>
    <t>AR.O-01.01</t>
  </si>
  <si>
    <t>AR.O-01.01.01</t>
  </si>
  <si>
    <t>AR.O-01.01.02</t>
  </si>
  <si>
    <t>AR.O-01.02</t>
  </si>
  <si>
    <t>AR.O-01.02.01</t>
  </si>
  <si>
    <t>AR.O-01.02.02</t>
  </si>
  <si>
    <t>AR.O-01.02.03</t>
  </si>
  <si>
    <t>AR.O-01.02.04</t>
  </si>
  <si>
    <t>Доставка и монтаж на интериорен метален парапет от поцинковани стоманени профили на височина 90 см от кгп, с вкл. :
- стойки от квадратни поцинковани профили;
- вертикални елементи през 10см разстояние;
- боядисване в цвят RAL по спецификация;
- всички монтажни, крепежни елементи и др.</t>
  </si>
  <si>
    <t>AR.O-01.02.05</t>
  </si>
  <si>
    <t>AR.O-01.02.06</t>
  </si>
  <si>
    <t>AR.O-02</t>
  </si>
  <si>
    <t>AR.O-02.01</t>
  </si>
  <si>
    <t>AR.O-03</t>
  </si>
  <si>
    <t>AR.O-03.01</t>
  </si>
  <si>
    <t>AR.L-01</t>
  </si>
  <si>
    <t>AR.L-01.01</t>
  </si>
  <si>
    <t xml:space="preserve">Комплексна доставка, мoнтаж, тестване и сертифициране на електрическа платформа за достъп на хора с увреждания, в съответствиес с Наредба № 4 от 1 юли 2009 г. за проектиране, изпълнение и поддържане на строежите в съответствие с изискванията за достъпна среда за населението, вкл. за хората с увреждания. Включително носеща конструкция; автоматика и задвижване; ел. табло; други съпътстващи елементи и операции.
Технически параметри:
- мин.размери на платформа 800x1250 мм;
- максим. размер на платформа в  затворено състояние 400мм;
-  Максим. наклон на релсите 0° - 60°;
- Товароподемност  макс. 230 кг;
- Захранващо напрежение 230V;
- Мощност - 1kW;
- Подходяща за външен и вътрешен монтаж;
- Предпазна бариера с височина над основата на платформата 800мм;
- Бутони с постоянно натискане, с плавен старт и стоп, стоп бутон;
- Всички части са с 100 % покритие срещу корозия.
Забележка: Точните размери се взимат от място, съобразени с архитектурните подложки /разпределения/. </t>
  </si>
  <si>
    <t>AR.L-01.02</t>
  </si>
  <si>
    <r>
      <t>Комплексна доставка, мoнтаж, тестване и сертифициране на вертикална платформа за достъп на хора с увреждания, в съответствиес с Наредба № 4 от 1 юли 2009 г. за проектиране, изпълнение и поддържане на строежите в съответствие с изискванията за достъпна среда за населението, вкл. за хората с увреждания. Включително носеща конструкция; автоматика и задвижване; ел. табло; други съпътстващи елементи и операции.
Технически параметри:
- Височина на подема 300- 2000мм;
- Мин. използваеми размери на платформа 800x1250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 макс. 300 кг;
-- Захранващо напрежение 230V;
- Мощност 0,8 kW;
- Подходяща за външен и вътрешен монтаж;
- Клас на защита IP 53;
- Бутони с постоянно натискане, с плавен старт и стоп, стоп бутон;
- Странични стени на платформата/парапети с височина 1100мм;
- Врати с размер и местоположение от арх. разпределение;
- с вкл. осигурителна бариера и транспаранти, при отсъствие на платформата от спирката;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 xml:space="preserve">- Всички части са с 100 % покритие срещу корозия.
- Забележка: Точните размери се взимат от място, съобразени с архитектурните подложки /разпределения/. </t>
    </r>
  </si>
  <si>
    <t>AR.L-02</t>
  </si>
  <si>
    <t>AR.L-02.01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</si>
  <si>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външен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3300x2700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1100х2400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2700х1800х2400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2500 кг;
- с плавен старт и стоп;
- Брой на спирки: 2бр. спирки, две нива ;
- Конструкция: Метална самоносеща се конструкция;
- Електрически асансьор без машинно помещение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</si>
  <si>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AR.L-02.02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</si>
  <si>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външен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3300x2700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1100х2400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2700х1800х2400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 xml:space="preserve">- товароподемност 2500 кг;
- с плавен старт и стоп;
- </t>
    </r>
    <r>
      <rPr>
        <b/>
        <sz val="10"/>
        <rFont val="Arial Narrow"/>
        <family val="2"/>
        <charset val="204"/>
      </rPr>
      <t>Брой на спирки: 2бр. спирки - четири нива</t>
    </r>
    <r>
      <rPr>
        <sz val="10"/>
        <rFont val="Arial Narrow"/>
        <family val="2"/>
        <charset val="204"/>
      </rPr>
      <t xml:space="preserve"> ;
- Конструкция: Метална самоносеща се конструкция;
- Електрически асансьор без машинно помещение
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</si>
  <si>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AR.L-02.03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</si>
  <si>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пътнически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1700x1700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800х2100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1000х1250х2400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450 кг/ 6 лица;
- с плавен старт и стоп;
- Брой на спирки: 2бр. спирки, две нива ;
- Конструкция: Метална самоносеща се конструкция;
- Електрически асансьор без машинно помещение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</si>
  <si>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AR.S-01</t>
  </si>
  <si>
    <t>AR.S-02</t>
  </si>
  <si>
    <t>AR.S-05</t>
  </si>
  <si>
    <t>ES1-01.01</t>
  </si>
  <si>
    <t>ES1-01.02</t>
  </si>
  <si>
    <t>ES1-01.03</t>
  </si>
  <si>
    <t>ES1-01.04</t>
  </si>
  <si>
    <t>ES1-01.05</t>
  </si>
  <si>
    <t>ES1-01.06</t>
  </si>
  <si>
    <t>ES1-01.07</t>
  </si>
  <si>
    <t>ES1-01.08</t>
  </si>
  <si>
    <t>ES1-01.09</t>
  </si>
  <si>
    <t>ES2-01</t>
  </si>
  <si>
    <t>ES2-01.01</t>
  </si>
  <si>
    <t>ES2-01.02</t>
  </si>
  <si>
    <t>ES2-01.03</t>
  </si>
  <si>
    <t>ES2-01.04</t>
  </si>
  <si>
    <t>ES2-02</t>
  </si>
  <si>
    <t>ES2-02.01</t>
  </si>
  <si>
    <t>ES2-02.02</t>
  </si>
  <si>
    <t>ES2-02.03</t>
  </si>
  <si>
    <t>ES2-03</t>
  </si>
  <si>
    <t>ES2-03.01</t>
  </si>
  <si>
    <t>ES2-03.02</t>
  </si>
  <si>
    <t>ES2-03.03</t>
  </si>
  <si>
    <t>ES2-03.04</t>
  </si>
  <si>
    <t>ES2-04</t>
  </si>
  <si>
    <t>ES2-04.01</t>
  </si>
  <si>
    <t>ES2-04.02</t>
  </si>
  <si>
    <t>ES2-04.03</t>
  </si>
  <si>
    <t>ES2-05</t>
  </si>
  <si>
    <t>ES2-05.01</t>
  </si>
  <si>
    <t>ES2-05.02</t>
  </si>
  <si>
    <t>ES2-05.03</t>
  </si>
  <si>
    <t>ES2-06</t>
  </si>
  <si>
    <t>ES2-06.01</t>
  </si>
  <si>
    <t>ES2-06.02</t>
  </si>
  <si>
    <t>ES2-06.03</t>
  </si>
  <si>
    <t>ES2-06.04</t>
  </si>
  <si>
    <t>TO</t>
  </si>
  <si>
    <t>1.</t>
  </si>
  <si>
    <t>2.</t>
  </si>
  <si>
    <t>КОНСТРУКЦИИ</t>
  </si>
  <si>
    <t>ST.E/External W</t>
  </si>
  <si>
    <t>ST.EW</t>
  </si>
  <si>
    <t>ST.EW-01</t>
  </si>
  <si>
    <t>ИЗКОПИ (вкл. извозване)</t>
  </si>
  <si>
    <t>ST.EW-01.01</t>
  </si>
  <si>
    <t>ST.EW-01.02</t>
  </si>
  <si>
    <t>ST.EW-01.03</t>
  </si>
  <si>
    <t>Натоварване и извозване на земни маси (коеф. на разб. 1,35)</t>
  </si>
  <si>
    <t>ST.EW-02</t>
  </si>
  <si>
    <t>ST.EW-02.01</t>
  </si>
  <si>
    <t>Доставка и изпълнение на обратен насип от несвързана почва</t>
  </si>
  <si>
    <t>ST.EW-02.02</t>
  </si>
  <si>
    <t>Доставка и изпълнение на обратен насип от трошен камък под стоманобетонна настилка с дебелина 30 cm на пластове по 15 cm; Ev2=80MPa; Ev2/Ev1&gt;2,2</t>
  </si>
  <si>
    <t>ST.EW-03</t>
  </si>
  <si>
    <t>КОФРАЖНИ РАБОТИ (вкл. доставка и монтaж)</t>
  </si>
  <si>
    <t>ST.EW-03.01</t>
  </si>
  <si>
    <t xml:space="preserve">Кофраж за плоча </t>
  </si>
  <si>
    <t>ST.EW-03.02</t>
  </si>
  <si>
    <t>Кофраж за стени</t>
  </si>
  <si>
    <t>ST.EW-04</t>
  </si>
  <si>
    <t>АРМИРОВЪЧНИ РАБОТИ  (вкл. доставка и полагане)</t>
  </si>
  <si>
    <t>ST.EW-04.01</t>
  </si>
  <si>
    <t xml:space="preserve">Армировъчна стомана B500b </t>
  </si>
  <si>
    <t>кг</t>
  </si>
  <si>
    <t>БЕТОНОВИ РАБОТИ  (вкл. доставка и полагане)</t>
  </si>
  <si>
    <t xml:space="preserve">Армиран бетон за плоча  C20/25 </t>
  </si>
  <si>
    <t>ST.EW-04.02</t>
  </si>
  <si>
    <t>Армиран бетон за стени C20/25</t>
  </si>
  <si>
    <t>ST.EW-04.03</t>
  </si>
  <si>
    <t>Подложен бетон C10/12</t>
  </si>
  <si>
    <t>SR.EG</t>
  </si>
  <si>
    <t>ФУНДАМЕНТ ЗА ДИЗЕЛ ГЕНЕРАТОР</t>
  </si>
  <si>
    <t>ST.EF-01</t>
  </si>
  <si>
    <t>ST.EF-01.01</t>
  </si>
  <si>
    <t>ST.EF-01.02</t>
  </si>
  <si>
    <t>ST.EF-01.03</t>
  </si>
  <si>
    <t>ST.EF-02</t>
  </si>
  <si>
    <t>ST.EF-02.01</t>
  </si>
  <si>
    <t>ST.EF-02.02</t>
  </si>
  <si>
    <t>SR.EG-01</t>
  </si>
  <si>
    <t>SR.EG-01.01</t>
  </si>
  <si>
    <t>SR.EG-02</t>
  </si>
  <si>
    <t>SR.EG-02.01</t>
  </si>
  <si>
    <t>Армировъчна стомана B500b на кота(+6.50)</t>
  </si>
  <si>
    <t>SR.EG-03</t>
  </si>
  <si>
    <t>SR.EG-03.01</t>
  </si>
  <si>
    <t>SR.EG-03.02</t>
  </si>
  <si>
    <t>ST.EF</t>
  </si>
  <si>
    <t>ПОДПОРНИ СТЕНИ</t>
  </si>
  <si>
    <t>Кофраж за ивични фундаменти</t>
  </si>
  <si>
    <t xml:space="preserve">Кофраж за стени </t>
  </si>
  <si>
    <t>ST.EF-03</t>
  </si>
  <si>
    <t>ST.EF-03.01</t>
  </si>
  <si>
    <t>ST.EF-03.02</t>
  </si>
  <si>
    <t xml:space="preserve">Армиран бетон за стени  C20/25 </t>
  </si>
  <si>
    <t>ST.EF-03.03</t>
  </si>
  <si>
    <t>ST.ER</t>
  </si>
  <si>
    <t>РАМПА</t>
  </si>
  <si>
    <t>ST.ER-01</t>
  </si>
  <si>
    <t>КОФРАЖНИ РАБОТИ (вкл. доставка и монтаж)</t>
  </si>
  <si>
    <t>ST.ER-01.01</t>
  </si>
  <si>
    <t>Кофраж за фундаменти и рандбалки</t>
  </si>
  <si>
    <t>ST.ER-01.02</t>
  </si>
  <si>
    <t>Кофраж за плоча</t>
  </si>
  <si>
    <t>ST.ER-01.03</t>
  </si>
  <si>
    <t>Кофраж за греди</t>
  </si>
  <si>
    <t>ST.ER-01.04</t>
  </si>
  <si>
    <t>Кофраж за вертикални елементи</t>
  </si>
  <si>
    <t>ST.ER-01.05</t>
  </si>
  <si>
    <t>Кофраж за настилка</t>
  </si>
  <si>
    <t>ST.ER-01.06</t>
  </si>
  <si>
    <t xml:space="preserve">Кофраж за подложен бетон </t>
  </si>
  <si>
    <t>ST.ER-02</t>
  </si>
  <si>
    <t>ST.ER-02.01</t>
  </si>
  <si>
    <t>Армировъчна стомана B500b</t>
  </si>
  <si>
    <t>ST.ER-03</t>
  </si>
  <si>
    <t>ST.ER-03.01</t>
  </si>
  <si>
    <t>Армиран бетон за фундаменти и рандбалки C20/25</t>
  </si>
  <si>
    <t>ST.ER-03.02</t>
  </si>
  <si>
    <t>Армиран бетон за плоча C20/25</t>
  </si>
  <si>
    <t>ST.ER-03.03</t>
  </si>
  <si>
    <t>Армиран бетон за греди C20/25</t>
  </si>
  <si>
    <t>ST.ER-03.04</t>
  </si>
  <si>
    <t>Армиран бетон за вертикални елементи C20/25</t>
  </si>
  <si>
    <t>ST.ER-03.05</t>
  </si>
  <si>
    <t>Армиран бетон за настилка C20/25</t>
  </si>
  <si>
    <t>ST.ER-03.06</t>
  </si>
  <si>
    <t>Армиран бетон за подложен бетон C10/12</t>
  </si>
  <si>
    <t>ST.EС</t>
  </si>
  <si>
    <t xml:space="preserve">КОЗИРКА ВХОД ПАЦИЕНТИ И ЛИНЕЙКИ </t>
  </si>
  <si>
    <t>ST.EС-01</t>
  </si>
  <si>
    <t>ST.EС-01.01</t>
  </si>
  <si>
    <t>Кофраж на стоманобетонни елементи</t>
  </si>
  <si>
    <t>ST.EС-02</t>
  </si>
  <si>
    <t>ST.EС-02.01</t>
  </si>
  <si>
    <t>ST.EС-03</t>
  </si>
  <si>
    <t>ST.EС-03.01</t>
  </si>
  <si>
    <t>Армиран бетон на стоманобетонни елементи C20/25</t>
  </si>
  <si>
    <t>ST.EС-03.02</t>
  </si>
  <si>
    <r>
      <t>м</t>
    </r>
    <r>
      <rPr>
        <vertAlign val="superscript"/>
        <sz val="10"/>
        <rFont val="Arial Narrow"/>
        <family val="2"/>
        <charset val="204"/>
      </rPr>
      <t>3</t>
    </r>
    <r>
      <rPr>
        <sz val="11"/>
        <color theme="1"/>
        <rFont val="Calibri"/>
        <family val="2"/>
        <scheme val="minor"/>
      </rPr>
      <t/>
    </r>
  </si>
  <si>
    <t>ST.EС-04</t>
  </si>
  <si>
    <t>СТОМАНЕНА КОНСТРУКЦИЯ  (вкл. доставка и монтаж)</t>
  </si>
  <si>
    <t>ST.EС-04.01</t>
  </si>
  <si>
    <t xml:space="preserve">Стоманена конструкция за козирки </t>
  </si>
  <si>
    <t>ST.EС-04.02</t>
  </si>
  <si>
    <t>Анкериращи и скрепителни елементи</t>
  </si>
  <si>
    <t>ST.EF/EarthW Fund</t>
  </si>
  <si>
    <r>
      <t>ЗЕМНИ РАБОТИ И ФУНДИРАНЕ - ОСНОВНА СГРАДА (</t>
    </r>
    <r>
      <rPr>
        <b/>
        <i/>
        <sz val="10"/>
        <rFont val="Arial Narrow"/>
        <family val="2"/>
        <charset val="204"/>
      </rPr>
      <t>хидроизолационните работи са дадени в част арх.)</t>
    </r>
  </si>
  <si>
    <t>КОФРАЖНИ РАБОТИ  (вкл. доставка и монтаж)</t>
  </si>
  <si>
    <t>Кофраж за единични и ивични фундаменти и рандбалки</t>
  </si>
  <si>
    <t xml:space="preserve">Кофраж за цокълни стени </t>
  </si>
  <si>
    <t>Кофраж за колони</t>
  </si>
  <si>
    <t>ST.EF-03.04</t>
  </si>
  <si>
    <t>Кофраж за шайби</t>
  </si>
  <si>
    <t>ST.EF-03.05</t>
  </si>
  <si>
    <t>ST.EF-04</t>
  </si>
  <si>
    <t>ST.EF-04.01</t>
  </si>
  <si>
    <t>ST.EF-05</t>
  </si>
  <si>
    <t>ST.EF-05.01</t>
  </si>
  <si>
    <t>Армиран бетон за единични и ивични фундаменти  и рандбалки C20/25</t>
  </si>
  <si>
    <t>ST.EF-05.02</t>
  </si>
  <si>
    <t>Армиран бетон за  цокълни стени C20/25</t>
  </si>
  <si>
    <t>ST.EF-05.03</t>
  </si>
  <si>
    <t>Армиран бетон за колони C20/25</t>
  </si>
  <si>
    <t>ST.EF-05.04</t>
  </si>
  <si>
    <t>Армиран бетон за шайби C20/25</t>
  </si>
  <si>
    <t>ST.EF-05.05</t>
  </si>
  <si>
    <t>ST.EF-05.06</t>
  </si>
  <si>
    <t>SТ.R/Rough C</t>
  </si>
  <si>
    <t xml:space="preserve">ГРУБ СТРОЕЖ - ОСНОВНА СГРАДА </t>
  </si>
  <si>
    <t>SТ.RL1</t>
  </si>
  <si>
    <t>КОТА (+3.20)</t>
  </si>
  <si>
    <t>SТ.RL1-01</t>
  </si>
  <si>
    <t>SТ.RL1-01.01</t>
  </si>
  <si>
    <t>Кофраж за плоча на кота (+3.20)</t>
  </si>
  <si>
    <t>SТ.RL1-01.02</t>
  </si>
  <si>
    <t>Кофраж за стълби на кота (+3.20)</t>
  </si>
  <si>
    <t>SТ.RL1-01.03</t>
  </si>
  <si>
    <t>Кофраж за греди и бордове на кота (+3.20)</t>
  </si>
  <si>
    <t>SТ.RL1-01.04</t>
  </si>
  <si>
    <t>Кофраж за колони на кота (+3.20)</t>
  </si>
  <si>
    <t>SТ.RL1-01.05</t>
  </si>
  <si>
    <t>Кофраж за шайби на кота (+3.20)</t>
  </si>
  <si>
    <t>SТ.RL1-02</t>
  </si>
  <si>
    <t>SТ.RL1-02.01</t>
  </si>
  <si>
    <t>Армировъчна стомана B500b на кота(+3.20)</t>
  </si>
  <si>
    <t>SТ.RL1-03</t>
  </si>
  <si>
    <t>SТ.RL1-03.01</t>
  </si>
  <si>
    <t>Армиран бетон за плоча C20/25 на кота (+3.20)</t>
  </si>
  <si>
    <t>SТ.RL1-03.02</t>
  </si>
  <si>
    <t>Армиран бетон за стълби  C20/25 на кота (+3.20)</t>
  </si>
  <si>
    <t>SТ.RL1-03.03</t>
  </si>
  <si>
    <t>Армиран бетон за греди и бордове C20/25 на кота (+3.20)</t>
  </si>
  <si>
    <t>SТ.RL1-03.04</t>
  </si>
  <si>
    <t xml:space="preserve">Армиран бетон за колони C20/25 на кота (+3.20) </t>
  </si>
  <si>
    <t>SТ.RL1-03.05</t>
  </si>
  <si>
    <t xml:space="preserve">Армиран бетон за шайби C20/25  на кота (+3.20) </t>
  </si>
  <si>
    <t>SТ.RL2</t>
  </si>
  <si>
    <t>КОТА (+6.50)</t>
  </si>
  <si>
    <t>SТ.RL2-01</t>
  </si>
  <si>
    <t>SТ.RL2-01.01</t>
  </si>
  <si>
    <t>Кофраж за плоча на кота (+6.50)</t>
  </si>
  <si>
    <t>SТ.RL2-01.02</t>
  </si>
  <si>
    <t>Кофраж за греди и бордове на кота (+6.50)</t>
  </si>
  <si>
    <t>SТ.RL2-01.03</t>
  </si>
  <si>
    <t>Кофраж за колони на кота (+6.50)</t>
  </si>
  <si>
    <t>SТ.RL2-01.04</t>
  </si>
  <si>
    <t>Кофраж за шайби на кота (+6.50)</t>
  </si>
  <si>
    <t>SТ.RL2-02</t>
  </si>
  <si>
    <t>SТ.RL-2-02.01</t>
  </si>
  <si>
    <t>SТ.RL2-03</t>
  </si>
  <si>
    <t>SТ.RL-03.01</t>
  </si>
  <si>
    <t xml:space="preserve">Армиран бетон за плоча на кота (+6.50) C20/25 </t>
  </si>
  <si>
    <t>SТ.RL-03.02</t>
  </si>
  <si>
    <t>Армиран бетон за греди и бордове на кота (+6.50) C20/25</t>
  </si>
  <si>
    <t>SТ.RL-03.03</t>
  </si>
  <si>
    <t>Армиран бетон за колони на кота (+6.50)  C20/25</t>
  </si>
  <si>
    <t>SТ.RL-03.04</t>
  </si>
  <si>
    <t>Армиран бетон за шайби на кота (+6.50)  C20/25</t>
  </si>
  <si>
    <t>ST.L/Lift</t>
  </si>
  <si>
    <t>АСАНСЬОР / ВЕРТИКАЛНА ПЛАТФОРМА</t>
  </si>
  <si>
    <t>SТ.L1</t>
  </si>
  <si>
    <t xml:space="preserve">СТОМАНОБЕТОННА КОНСТРУКЦИЯ </t>
  </si>
  <si>
    <t>ST.L1-01</t>
  </si>
  <si>
    <t>ST.L1-01.01</t>
  </si>
  <si>
    <t>ST.L1-01.02</t>
  </si>
  <si>
    <t>ST.L1-01.03</t>
  </si>
  <si>
    <t>ST.L1-02</t>
  </si>
  <si>
    <t>ST.L1-02.01</t>
  </si>
  <si>
    <t>ST.L1-03</t>
  </si>
  <si>
    <t>ST.L1-03.01</t>
  </si>
  <si>
    <t>ST.L1-03.02</t>
  </si>
  <si>
    <t>ST.L1-03.03</t>
  </si>
  <si>
    <t>SТ.L2</t>
  </si>
  <si>
    <t xml:space="preserve">СТОМАНЕНА КОНСТРУКЦИЯ  </t>
  </si>
  <si>
    <t>ST.L2-01</t>
  </si>
  <si>
    <t>ST.L2-01.01</t>
  </si>
  <si>
    <t>ST.L2-02</t>
  </si>
  <si>
    <t>ST.L2-02.01</t>
  </si>
  <si>
    <t>Армировка на стоманобетонни елементи  B500b</t>
  </si>
  <si>
    <t>ST.L2-03</t>
  </si>
  <si>
    <t>ST.L2-03.01</t>
  </si>
  <si>
    <t>ST.L2-03.02</t>
  </si>
  <si>
    <t>ST.L2-04</t>
  </si>
  <si>
    <t>ST.L2-04.01</t>
  </si>
  <si>
    <t>Стоманена конструкция за асансьор</t>
  </si>
  <si>
    <t>ST.L2-04.02</t>
  </si>
  <si>
    <t>В настоящите СМР са включени всички дейности, свързани с почистване /метене, измиване/ на помещенията /, в това число настилки, стени, врати, прозорци и др./ след приключване на съответния вид работа, включително поправяне на повредени повърхности, ако има такива.</t>
  </si>
  <si>
    <t>AR.C-01.01</t>
  </si>
  <si>
    <t>Доставка и монтаж на покривни панели PUR (сандвич панел с изолация полиуретан) - 0,6мм ( с 5 бр. ребра). Цвят по RAL 9006, вкл. профил за монтаж на термопанел, укрепваща шина, попнит, самонавивен винт, анкерен болт, запечатка и др.</t>
  </si>
  <si>
    <t>AR.C-01.02</t>
  </si>
  <si>
    <t>Направа, доставка и монтаж на окомплектовка ТИП 1 от поцинкована, стоманена ламарина с дебелина 0.6 мм за оформяне на  бордове RAL 2000.</t>
  </si>
  <si>
    <t>AR.C-01.03</t>
  </si>
  <si>
    <t>Направа, доставка и монтаж на окомплектовка ТИП 2 от поцинкована, стоманена ламарина с дебелина 0.6 мм за оформяне на  бордове RAL 2000.</t>
  </si>
  <si>
    <t>AR.C-01.04</t>
  </si>
  <si>
    <t>Направа, доставка и монтаж на окомплектовка ТИП УЛУК от поцинкована, стоманена ламарина с дебелина 0.6 мм за оформяне на  бордове RAL 9006.</t>
  </si>
  <si>
    <t>AR.C-01.05</t>
  </si>
  <si>
    <t>Доставка и монтаж на водосточни тръби Ф75 от поцинкована, стоманена ламарина RAL 9006, с вкл.водосъбирателно казанче и всички допълнителни елементи.</t>
  </si>
  <si>
    <t>АR.C/ Conopy</t>
  </si>
  <si>
    <t>AR.C-01</t>
  </si>
  <si>
    <t>ST.C/Conopy</t>
  </si>
  <si>
    <t>КОНСТРУКЦИИ НАВЕС</t>
  </si>
  <si>
    <t>ST.CF</t>
  </si>
  <si>
    <t xml:space="preserve">ЗЕМНИ РАБОТИ И ФУНДИРАНЕ </t>
  </si>
  <si>
    <t>ST.CF-01</t>
  </si>
  <si>
    <t xml:space="preserve">ИЗКОПИ </t>
  </si>
  <si>
    <t>ST.CF-01.01</t>
  </si>
  <si>
    <t>ST.CF-01.02</t>
  </si>
  <si>
    <t>ST.CF-01.03</t>
  </si>
  <si>
    <t>Уплътняване земно легло с виброваляк - под фундаменти</t>
  </si>
  <si>
    <t>ST.CF-01.04</t>
  </si>
  <si>
    <t>ST.CF-02</t>
  </si>
  <si>
    <t>ST.CF-02.01</t>
  </si>
  <si>
    <t>Доставка и направа на обратен насип от несвързана здрава почва</t>
  </si>
  <si>
    <t>ST.CF-02.02</t>
  </si>
  <si>
    <t>Подложка от баластра с h=30см под настилката и уплътняване с виброваляк</t>
  </si>
  <si>
    <t>ST.CF-02.03</t>
  </si>
  <si>
    <t>Пясъчна възглавница с h=3см под настилка, вкл. трамбоване</t>
  </si>
  <si>
    <t>ST.CC</t>
  </si>
  <si>
    <t>БЕТОНОВИ И СТОМАНОБЕТОННИ РАБОТИ НУЛЕВ ЦИКЪЛ</t>
  </si>
  <si>
    <t>ST.CC-01</t>
  </si>
  <si>
    <t>ST.CC-01.01</t>
  </si>
  <si>
    <t>Кофраж за фундаменти и подколонници</t>
  </si>
  <si>
    <t>ST.CC-01.02</t>
  </si>
  <si>
    <t>Кофраж за рандбалки</t>
  </si>
  <si>
    <t>ST.CC-02</t>
  </si>
  <si>
    <t>БЕТОНОВИ РАБОТИ (вкл. доставка и полагане)</t>
  </si>
  <si>
    <t>ST.CC-02.01</t>
  </si>
  <si>
    <t>Бетон за фундаменти и подколонници (C25/30)</t>
  </si>
  <si>
    <t>ST.CC-02.02</t>
  </si>
  <si>
    <t>Бетон за настилка (C25/30)</t>
  </si>
  <si>
    <t>ST.CC-02.03</t>
  </si>
  <si>
    <t>Бетон за рандбалки (C25/30)</t>
  </si>
  <si>
    <t>ST.CC-02.04</t>
  </si>
  <si>
    <t>Подложен бетон(C12/15)</t>
  </si>
  <si>
    <t>ST.CC-03</t>
  </si>
  <si>
    <t>АРМИРОВЪЧНИ РАБОТИ (вкл. доставка и полагане)</t>
  </si>
  <si>
    <t>ST.CC-03.01</t>
  </si>
  <si>
    <t>Армировъчна стомана TIV/B500в за монолитни фундаменти и подколонници</t>
  </si>
  <si>
    <t>ST.CC-03.02</t>
  </si>
  <si>
    <t>Армировъчна стомана TIV/B500в за рандбалки</t>
  </si>
  <si>
    <t>ST.CC-03.03</t>
  </si>
  <si>
    <t>Армировъчна стомана TIV/B500в за настилки</t>
  </si>
  <si>
    <t>ST.CC-04.</t>
  </si>
  <si>
    <t>ДОПЪЛНИТЕЛНИ ПРОДУКТИ</t>
  </si>
  <si>
    <t>ST.CC-04.01</t>
  </si>
  <si>
    <t>Подливка с циментов състав за замонолитване/подливане против съсъхване</t>
  </si>
  <si>
    <t>ST.CS</t>
  </si>
  <si>
    <t>СТОМАНЕНА КОНСТРУКЦИЯ</t>
  </si>
  <si>
    <t>ST.CS-01</t>
  </si>
  <si>
    <t>ПРОФИЛИРАНА И ЛИСТОВА СТОМАНА</t>
  </si>
  <si>
    <t>ST.CS-01.01</t>
  </si>
  <si>
    <t>Изработка, доставка и монтаж на колони за навес, RHS200x6, стомана S235JRH</t>
  </si>
  <si>
    <t>ST.CS-01.02</t>
  </si>
  <si>
    <t>Изработка, доставка и монтаж на греди за навес, RHS200x6, стомана S235JRH</t>
  </si>
  <si>
    <t>ST.CS-01.03</t>
  </si>
  <si>
    <t>Изработка, доставка и монтаж на столици за навес, RHS100x4, стомана S235JRH</t>
  </si>
  <si>
    <t>ST.CS-02</t>
  </si>
  <si>
    <t>СКРЕПИТЕЛНИ СРЕДСТВА</t>
  </si>
  <si>
    <t>ST.CS-02.01</t>
  </si>
  <si>
    <t>Доставка и монтаж на АГ1- 4 шпилки М16х1000+8г. +8ш.+пл., кл 8.8</t>
  </si>
  <si>
    <t>ST.CS-02.02</t>
  </si>
  <si>
    <t xml:space="preserve">Доставка и монтаж на Болт М16х45 кл.8.8 +1г. +1п.ш. +1ш. </t>
  </si>
  <si>
    <t>ЕL</t>
  </si>
  <si>
    <t>ЕL.DW</t>
  </si>
  <si>
    <t>ЕL.DW-01</t>
  </si>
  <si>
    <t>ЕL.DW-01.01</t>
  </si>
  <si>
    <t>Демонтаж на разпределителни ел. табла - комплект.</t>
  </si>
  <si>
    <t>ЕL.DW-01.02</t>
  </si>
  <si>
    <t>Демонтаж на осветителни ел. инсталации - комплект.</t>
  </si>
  <si>
    <t>ЕL.DW-01.03</t>
  </si>
  <si>
    <t>Демонтаж на силнотокови ел. инсталации - комплект.</t>
  </si>
  <si>
    <t>ЕL.DW-01.04</t>
  </si>
  <si>
    <t>Демонтаж на слаботокови ел. инсталации - комплект.</t>
  </si>
  <si>
    <t>EL.EP/External Plot</t>
  </si>
  <si>
    <t>EL.EP-01</t>
  </si>
  <si>
    <t>EL.EP-01.01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</si>
  <si>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15kVA/12kW, 230/400V, 50Hz.</t>
  </si>
  <si>
    <t>EL.EP-01.02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</si>
  <si>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20kVA/16kW, 230/400V, 50Hz.</t>
  </si>
  <si>
    <t>EL.EP-01.03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</si>
  <si>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40kVA/32kW, 230/400V, 50Hz.</t>
  </si>
  <si>
    <t>EL.EP-01.04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</si>
  <si>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80kVA/60kW, 230/400V, 50Hz.</t>
  </si>
  <si>
    <t>EL.EP-01.05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</si>
  <si>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100kVA/80kW, 230/400V, 50Hz.</t>
  </si>
  <si>
    <t>EL.EP-01.06</t>
  </si>
  <si>
    <t>Доставка, монтаж и свързване на онлайн UPS, 6kVA/5.4kW, монофазен вход- изход, КПД в режим онлайн до 92% (сертифицирана), автоматичен и ръчен байпас (табло с 3 бр. товарови прекъсвача), WEB/SNMP мрежова карта за мониторинг. Модул с батерии за 10 мин.</t>
  </si>
  <si>
    <t>EL.EP-01.07</t>
  </si>
  <si>
    <t>EL.EP-01.08</t>
  </si>
  <si>
    <t>Доставка, монтаж и свързване на онлайн UPS, 20kVA/18kW,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</si>
  <si>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EL.EP-01.09</t>
  </si>
  <si>
    <t>Доставка, монтаж и свързване на онлайн UPS, 40kVA/36kW,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</si>
  <si>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EL.EP-01.10</t>
  </si>
  <si>
    <t>Доставка, монтаж и свързване на онлайн UPS, 60kVA/54kW,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</si>
  <si>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EL.EP-01.11</t>
  </si>
  <si>
    <t>EL.EP-01.12</t>
  </si>
  <si>
    <t>Направа на изкоп В/Ш 1.1/0.3м.</t>
  </si>
  <si>
    <t>EL.EP-01.13</t>
  </si>
  <si>
    <t>Направа на изкоп В/Ш 1.1/0.4м.</t>
  </si>
  <si>
    <t>EL.EP-01.14</t>
  </si>
  <si>
    <t>EL.EP-01.15</t>
  </si>
  <si>
    <t>EL.EP-01.16</t>
  </si>
  <si>
    <t>EL.EP-01.17</t>
  </si>
  <si>
    <t>EL.EP-01.18</t>
  </si>
  <si>
    <t>Направа на кабелна щахта единична с плътни бетонови блокчета В/Ш/Д 1.2/0.6/0.9м. Доставка и монтаж на капак за достъп, уплътнения за водоплътност, заключваем. Сертифицирани за клас на натоварване до B125, съгласно БДС EN124 и до М125 съгласно БДС EN1253.</t>
  </si>
  <si>
    <t>EL.EP-01.19</t>
  </si>
  <si>
    <t>EL.EP-01.20</t>
  </si>
  <si>
    <t>Зариване и трамбоване на изкоп В/Ш 1.1/0.3м.</t>
  </si>
  <si>
    <t>EL.EP-01.21</t>
  </si>
  <si>
    <t>Зариване и трамбоване на изкоп В/Ш 1.1/0.4м.</t>
  </si>
  <si>
    <t>EL.EF/Earth W Funding</t>
  </si>
  <si>
    <t>EL.EF-01</t>
  </si>
  <si>
    <t>EL.EF-01.01</t>
  </si>
  <si>
    <t>EL.EF-01.02</t>
  </si>
  <si>
    <t>EL.EF-01.03</t>
  </si>
  <si>
    <t>EL.EF-01.04</t>
  </si>
  <si>
    <t>Полагане на FeZn шина 40/4мм в изкоп h=0.7м.</t>
  </si>
  <si>
    <t>EL.EF-01.05</t>
  </si>
  <si>
    <t>Полагане на изолирана с PVC 3мм FeZn шина 40/4мм в изкоп h=0.7м.</t>
  </si>
  <si>
    <t>EL.EF-01.06</t>
  </si>
  <si>
    <t>EL.EF-01.07</t>
  </si>
  <si>
    <t>EL.EF-01.08</t>
  </si>
  <si>
    <t>Полагане на FeZn шина 40/4мм скрито.</t>
  </si>
  <si>
    <t>EL.EF-01.09</t>
  </si>
  <si>
    <t>Полагане на FeZn шина 40/4мм открито.</t>
  </si>
  <si>
    <t>EL.EF-01.10</t>
  </si>
  <si>
    <t>EL.EF-01.11</t>
  </si>
  <si>
    <t>EL.EF-01.12</t>
  </si>
  <si>
    <t>EL.EF-01.13</t>
  </si>
  <si>
    <t>EL.EF-01.14</t>
  </si>
  <si>
    <t>EL.B/Building Syst</t>
  </si>
  <si>
    <t>EL.BS-01</t>
  </si>
  <si>
    <t>EL.BS-01.01</t>
  </si>
  <si>
    <t>Доставка и монтаж на метална перфорирана кабелна скара 200/60мм, комплект с делител и укрепваща арматура.</t>
  </si>
  <si>
    <t>EL.BS-01.02</t>
  </si>
  <si>
    <t>EL.BS-01.03</t>
  </si>
  <si>
    <t>Доставка и монтаж на метална перфорирана кабелна скара 400/60мм, комплект с делител и укрепваща арматура.</t>
  </si>
  <si>
    <t>EL.BS-01.04</t>
  </si>
  <si>
    <t>EL.BS-01.05</t>
  </si>
  <si>
    <t>EL.BS-01.06</t>
  </si>
  <si>
    <t>Доставка и монтаж на Tups по схема, в комплект с разделителен трансформатор и система за следене на изолацията.</t>
  </si>
  <si>
    <t>EL.BS-01.07</t>
  </si>
  <si>
    <t>Доставка и монтаж на Tups1 по схема, в комплект с разделителен трансформатор и система за следене на изолацията.</t>
  </si>
  <si>
    <t>EL.BS-01.08</t>
  </si>
  <si>
    <t>Доставка и монтаж на Tups1.1 по схема, в комплект с разделителен трансформатор и система за следене на изолацията.</t>
  </si>
  <si>
    <t>EL.BS-01.09</t>
  </si>
  <si>
    <t>Доставка на кабел CBT3x6мм².</t>
  </si>
  <si>
    <t>EL.BS-01.10</t>
  </si>
  <si>
    <t>Доставка на кабел CBT5x6мм².</t>
  </si>
  <si>
    <t>EL.BS-01.11</t>
  </si>
  <si>
    <t>Доставка на кабел CBT-c5x6мм².</t>
  </si>
  <si>
    <t>EL.BS-01.12</t>
  </si>
  <si>
    <t>EL.BS-01.13</t>
  </si>
  <si>
    <t>Доставка на кабел CBT5x10мм².</t>
  </si>
  <si>
    <t>EL.BS-01.14</t>
  </si>
  <si>
    <t>EL.BS-01.15</t>
  </si>
  <si>
    <t>Доставка на кабел CBT5x25мм².</t>
  </si>
  <si>
    <t>EL.BS-01.16</t>
  </si>
  <si>
    <t>Доставка на кабел CBT-c3x50+25мм².</t>
  </si>
  <si>
    <t>EL.BS-01.17</t>
  </si>
  <si>
    <t>Доставка на кабел CBT-c3x70+35мм².</t>
  </si>
  <si>
    <t>EL.BS-01.18</t>
  </si>
  <si>
    <t>Доставка на кабел CBT-c3x95+50мм².</t>
  </si>
  <si>
    <t>EL.BS-01.19</t>
  </si>
  <si>
    <t>EL.BS-01.20</t>
  </si>
  <si>
    <t>Доставка на кабел CABT3x50+25мм².</t>
  </si>
  <si>
    <t>EL.BS-01.21</t>
  </si>
  <si>
    <t>Доставка на кабел CABT3x185+95мм².</t>
  </si>
  <si>
    <t>EL.BS-01.22</t>
  </si>
  <si>
    <t>EL.BS-01.23</t>
  </si>
  <si>
    <t>Полагане на кабел CBT3x6мм² на кабелна скара.</t>
  </si>
  <si>
    <t>EL.BS-01.24</t>
  </si>
  <si>
    <t>Полагане на кабел CBT5x6мм² на кабелна скара.</t>
  </si>
  <si>
    <t>EL.BS-01.25</t>
  </si>
  <si>
    <t>Полагане на кабел CBT-c5x6мм² на кабелна скара.</t>
  </si>
  <si>
    <t>EL.BS-01.26</t>
  </si>
  <si>
    <t>EL.BS-01.27</t>
  </si>
  <si>
    <t>Полагане на кабел CBT5x10мм² на кабелна скара.</t>
  </si>
  <si>
    <t>EL.BS-01.28</t>
  </si>
  <si>
    <t>EL.BS-01.29</t>
  </si>
  <si>
    <t>Полагане на кабел CBT5x25мм² на кабелна скара.</t>
  </si>
  <si>
    <t>EL.BS-01.30</t>
  </si>
  <si>
    <t>EL.BS-01.31</t>
  </si>
  <si>
    <t>Полагане на кабел CBT-c3x50+25мм² на кабелна скара.</t>
  </si>
  <si>
    <t>EL.BS-01.32</t>
  </si>
  <si>
    <t>Полагане на кабел CBT-c3x70+35мм² на кабелна скара.</t>
  </si>
  <si>
    <t>EL.BS-01.33</t>
  </si>
  <si>
    <t>Полагане на кабел CBT-c3x95+50мм² на кабелна скара.</t>
  </si>
  <si>
    <t>EL.BS-01.34</t>
  </si>
  <si>
    <t>Изтегляне на кабел CBT-c5x6мм² в HDPE тр.</t>
  </si>
  <si>
    <t>EL.BS-01.35</t>
  </si>
  <si>
    <t>Изтегляне на кабел CBT-c5x16мм² в HDPE тр.</t>
  </si>
  <si>
    <t>EL.BS-01.36</t>
  </si>
  <si>
    <t>Изтегляне на кабел CBT-c3x50+25мм² в HDPE тр.</t>
  </si>
  <si>
    <t>EL.BS-01.37</t>
  </si>
  <si>
    <t>Изтегляне на кабел CBT-c3x70+35мм² в HDPE тр.</t>
  </si>
  <si>
    <t>EL.BS-01.38</t>
  </si>
  <si>
    <t>Изтегляне на кабел CBT-c3x95+50мм² в HDPE тр.</t>
  </si>
  <si>
    <t>EL.BS-01.39</t>
  </si>
  <si>
    <t>Изтегляне на кабел CABT3x35+16мм² в HDPE тр.</t>
  </si>
  <si>
    <t>EL.BS-01.40</t>
  </si>
  <si>
    <t>Изтегляне на кабел CABT3x50+25мм² в HDPE тр.</t>
  </si>
  <si>
    <t>EL.BS-01.41</t>
  </si>
  <si>
    <t>Изтегляне на кабел CABT3x185+95мм² в HDPE тр.</t>
  </si>
  <si>
    <t>EL.BS-01.42</t>
  </si>
  <si>
    <t>Изтегляне на кабел CBT-c12x2.5мм² в HDPE тр.</t>
  </si>
  <si>
    <t>EL.BS-01.43</t>
  </si>
  <si>
    <t>Суха разделка и свързване към съоръжение на кабел CBT3x6мм².</t>
  </si>
  <si>
    <t>EL.BS-01.44</t>
  </si>
  <si>
    <t>Суха разделка и свързване към съоръжение на кабел CBT5x6мм².</t>
  </si>
  <si>
    <t>EL.BS-01.45</t>
  </si>
  <si>
    <t>Суха разделка и свързване към съоръжение на кабел CBT-c5x6мм².</t>
  </si>
  <si>
    <t>EL.BS-01.46</t>
  </si>
  <si>
    <t>EL.BS-01.47</t>
  </si>
  <si>
    <t>Суха разделка и свързване към съоръжение на кабел CBT5x10мм².</t>
  </si>
  <si>
    <t>EL.BS-01.48</t>
  </si>
  <si>
    <t>EL.BS-01.49</t>
  </si>
  <si>
    <t>Суха разделка и свързване към съоръжение на кабел CBT5x25мм².</t>
  </si>
  <si>
    <t>EL.BS-01.50</t>
  </si>
  <si>
    <t>Суха разделка и свързване към съоръжение на кабел CBT-c3x50+25мм².</t>
  </si>
  <si>
    <t>EL.BS-01.51</t>
  </si>
  <si>
    <t>Суха разделка и свързване към съоръжение на кабел CBT-c3x70+35мм².</t>
  </si>
  <si>
    <t>EL.BS-01.52</t>
  </si>
  <si>
    <t>Суха разделка и свързване към съоръжение на кабел CBT-c3x95+50мм².</t>
  </si>
  <si>
    <t>EL.BS-01.53</t>
  </si>
  <si>
    <t>EL.BS-01.54</t>
  </si>
  <si>
    <t>Суха разделка и свързване към съоръжение на кабел CABT3x50+25мм².</t>
  </si>
  <si>
    <t>EL.BS-01.55</t>
  </si>
  <si>
    <t>Суха разделка и свързване към съоръжение на кабел CABT3x185+95мм².</t>
  </si>
  <si>
    <t>EL.BS-01.56</t>
  </si>
  <si>
    <t>EL.BS-01.57</t>
  </si>
  <si>
    <t>Изпитване на кабел CBT3x6мм².</t>
  </si>
  <si>
    <t>EL.BS-01.58</t>
  </si>
  <si>
    <t>Изпитване на кабел CBT5x6мм².</t>
  </si>
  <si>
    <t>EL.BS-01.59</t>
  </si>
  <si>
    <t>Изпитване на кабел CBT-c5x6мм².</t>
  </si>
  <si>
    <t>EL.BS-01.60</t>
  </si>
  <si>
    <t>EL.BS-01.61</t>
  </si>
  <si>
    <t>Изпитване на кабел CBT5x10мм².</t>
  </si>
  <si>
    <t>EL.BS-01.62</t>
  </si>
  <si>
    <t>EL.BS-01.63</t>
  </si>
  <si>
    <t>Изпитване на кабел CBT5x25мм².</t>
  </si>
  <si>
    <t>EL.BS-01.64</t>
  </si>
  <si>
    <t>Изпитване на кабел CBT-c3x50+25мм².</t>
  </si>
  <si>
    <t>EL.BS-01.65</t>
  </si>
  <si>
    <t>Изпитване на кабел CBT-c3x70+35мм².</t>
  </si>
  <si>
    <t>EL.BS-01.66</t>
  </si>
  <si>
    <t>Изпитване на кабел CBT-c3x95+50мм².</t>
  </si>
  <si>
    <t>EL.BS-01.67</t>
  </si>
  <si>
    <t>EL.BS-01.68</t>
  </si>
  <si>
    <t>Изпитване на кабел CABT3x50+25мм².</t>
  </si>
  <si>
    <t>EL.BS-01.69</t>
  </si>
  <si>
    <t>Изпитване на кабел CABT3x185+95мм².</t>
  </si>
  <si>
    <t>EL.BS-01.70</t>
  </si>
  <si>
    <t>EL.BS-01.71</t>
  </si>
  <si>
    <t>EL.BP-02</t>
  </si>
  <si>
    <t>EL.BP-02.01</t>
  </si>
  <si>
    <t>EL.BP-02.02</t>
  </si>
  <si>
    <t>Доставка и полагане на гофрирана трудногорима тр. Ø36 скрито.</t>
  </si>
  <si>
    <t>EL.BP-02.03</t>
  </si>
  <si>
    <t>EL.BP-02.04</t>
  </si>
  <si>
    <t>Доставка и полагане на PVC кабелен канал 140/70мм.</t>
  </si>
  <si>
    <t>EL.BP-02.05</t>
  </si>
  <si>
    <t>EL.BP-02.06</t>
  </si>
  <si>
    <t>EL.BP-02.07</t>
  </si>
  <si>
    <t>Доставка на кабел CBT5x1.5мм².</t>
  </si>
  <si>
    <t>EL.BP-02.08</t>
  </si>
  <si>
    <t>EL.BP-02.09</t>
  </si>
  <si>
    <t>EL.BP-02.10</t>
  </si>
  <si>
    <t>EL.BP-02.11</t>
  </si>
  <si>
    <t>EL.BP-02.12</t>
  </si>
  <si>
    <t>Доставка на кабел NHXCH FE180 E90 2x2.5/2.5мм².</t>
  </si>
  <si>
    <t>EL.BP-02.13</t>
  </si>
  <si>
    <t>EL.BP-02.14</t>
  </si>
  <si>
    <t>EL.BP-02.15</t>
  </si>
  <si>
    <t>EL.BP-02.16</t>
  </si>
  <si>
    <t>EL.BP-02.17</t>
  </si>
  <si>
    <t>Полагане на кабел CBT5x1.5мм² на кабелна скара.</t>
  </si>
  <si>
    <t>EL.BP-02.18</t>
  </si>
  <si>
    <t>EL.BP-02.19</t>
  </si>
  <si>
    <t>EL.BP-02.20</t>
  </si>
  <si>
    <t>EL.BP-02.21</t>
  </si>
  <si>
    <t>EL.BP-02.22</t>
  </si>
  <si>
    <t>Полагане на кабел NHXCH FE180 E90 2x2.5/2.5мм² на кабелна скара.</t>
  </si>
  <si>
    <t>EL.BP-02.23</t>
  </si>
  <si>
    <t>EL.BP-02.24</t>
  </si>
  <si>
    <t>EL.BP-02.25</t>
  </si>
  <si>
    <t>EL.BP-02.26</t>
  </si>
  <si>
    <t>EL.BP-02.27</t>
  </si>
  <si>
    <t>Изтегляне на кабел CBT5x1.5мм² в гофрирана трудногорима тр.Ø23.</t>
  </si>
  <si>
    <t>EL.BP-02.28</t>
  </si>
  <si>
    <t>EL.BP-02.29</t>
  </si>
  <si>
    <t>EL.BP-02.30</t>
  </si>
  <si>
    <t>EL.BP-02.31</t>
  </si>
  <si>
    <t>Изтегляне на кабел NHXCH FE180 E90 2x2.5/2.5мм² в гофрирана трудногорима тр.Ø36.</t>
  </si>
  <si>
    <t>EL.BP-02.32</t>
  </si>
  <si>
    <t>EL.BP-02.33</t>
  </si>
  <si>
    <t>EL.BP-02.34</t>
  </si>
  <si>
    <t>Изтегляне на кабел CBT3x1.5мм² в твърда трудногорима тр.Ø23.</t>
  </si>
  <si>
    <t>EL.BP-02.35</t>
  </si>
  <si>
    <t>EL.BP-02.36</t>
  </si>
  <si>
    <t>Изтегляне на кабел CBT5x1.5мм² в твърда трудногорима тр.Ø23.</t>
  </si>
  <si>
    <t>EL.BP-02.37</t>
  </si>
  <si>
    <t>Изтегляне на кабел CBT-c3x2.5мм² в твърда трудногорима тр.Ø23.</t>
  </si>
  <si>
    <t>EL.BP-02.38</t>
  </si>
  <si>
    <t>Изтегляне на кабел CBT-c3x1.5мм² в HDPE тр.</t>
  </si>
  <si>
    <t>EL.BP-02.39</t>
  </si>
  <si>
    <t>Изтегляне на кабел CBT-c3x2.5мм² в HDPE тр.</t>
  </si>
  <si>
    <t>EL.BP-02.40</t>
  </si>
  <si>
    <t>Полагане на кабел CBT3x2.5мм² в кабелен канал.</t>
  </si>
  <si>
    <t>EL.BP-02.41</t>
  </si>
  <si>
    <t>EL.BP-02.42</t>
  </si>
  <si>
    <t>EL.BP-02.43</t>
  </si>
  <si>
    <t>Суха разделка и свързване към съоръжение на кабел CBT5x1.5мм².</t>
  </si>
  <si>
    <t>EL.BP-02.44</t>
  </si>
  <si>
    <t>EL.BP-02.45</t>
  </si>
  <si>
    <t>EL.BP-02.46</t>
  </si>
  <si>
    <t>EL.BP-02.47</t>
  </si>
  <si>
    <t>EL.BP-02.48</t>
  </si>
  <si>
    <t>Суха разделка и свързване към съоръжение на кабел NHXCH FE180 E90 2x2.5/2.5мм².</t>
  </si>
  <si>
    <t>EL.BP-02.49</t>
  </si>
  <si>
    <t>EL.BP-02.50</t>
  </si>
  <si>
    <t>EL.BP-02.51</t>
  </si>
  <si>
    <t>EL.BP-02.52</t>
  </si>
  <si>
    <t>EL.BP-02.53</t>
  </si>
  <si>
    <t>Изпитване на кабел CBT5x1.5мм².</t>
  </si>
  <si>
    <t>EL.BP-02.54</t>
  </si>
  <si>
    <t>EL.BP-02.55</t>
  </si>
  <si>
    <t>EL.BP-02.56</t>
  </si>
  <si>
    <t>EL.BP-02.57</t>
  </si>
  <si>
    <t>EL.BP-02.58</t>
  </si>
  <si>
    <t>Изпитване на кабел NHXCH FE180 E90 2x2.5/2.5мм².</t>
  </si>
  <si>
    <t>EL.BP-02.59</t>
  </si>
  <si>
    <t>EL.BP-02.60</t>
  </si>
  <si>
    <t>EL.BP-02.61</t>
  </si>
  <si>
    <t>EL.BP-02.62</t>
  </si>
  <si>
    <t>Доставка и монтаж на контакт  “ Шуко ”- единичен.</t>
  </si>
  <si>
    <t>EL.BP-02.63</t>
  </si>
  <si>
    <t>EL.BP-02.64</t>
  </si>
  <si>
    <t>EL.BP-02.65</t>
  </si>
  <si>
    <t>Доставка и монтаж на стенна инсталационна кутия, окомплектована с:                      
- 2бр. контакти тип "Шуко" - бели;
- 1бр. розетка RJ45.</t>
  </si>
  <si>
    <t>EL.BP-02.66</t>
  </si>
  <si>
    <t>EL.BP-02.67</t>
  </si>
  <si>
    <t>Доставка и монтаж на стенна инсталационна кутия, окомплектована с:                      
- 3бр. контакти с предпазен щифт - червени;
- 2бр. контакти тип "Шуко" - бели;
- 2бр. розетки RJ45.</t>
  </si>
  <si>
    <t>EL.BP-02.68</t>
  </si>
  <si>
    <t>Доставка и монтаж на стенна инсталационна кутия, окомплектована с:                      
- 5бр. контакти с предпазен щифт - червени;
- 2бр. розетки RJ45.</t>
  </si>
  <si>
    <t>EL.BP-02.69</t>
  </si>
  <si>
    <t>Доставка и монтаж на стенна инсталационна кутия, окомплектована с:                      
- 6бр. контакти с предпазен щифт - червени;
- 4бр. контакти тип "Шуко" - бели;
- 4бр. розетки RJ45.</t>
  </si>
  <si>
    <t>EL.BP-02.70</t>
  </si>
  <si>
    <t>Доставка и монтаж на инсталационна кутия за кабелен канал, окомплектована с:                      
- 3бр. контакти с предпазен щифт - червени;
- 2бр. контакти тип "Шуко" - бели;
- 2бр. розетки RJ45.</t>
  </si>
  <si>
    <t>EL.BP-02.71</t>
  </si>
  <si>
    <t>EL.BP-02.72</t>
  </si>
  <si>
    <t>EL.BP-02.73</t>
  </si>
  <si>
    <t>EL.BP-02.74</t>
  </si>
  <si>
    <t>EL.BP-02.75</t>
  </si>
  <si>
    <t>Доставка и монтаж на ключ девиаторен.</t>
  </si>
  <si>
    <t>EL.BP-02.76</t>
  </si>
  <si>
    <t>EL.BP-02.77</t>
  </si>
  <si>
    <t>EL.BP-02.78</t>
  </si>
  <si>
    <t>EL.BP-02.79</t>
  </si>
  <si>
    <t>EL.BP-02.80</t>
  </si>
  <si>
    <t>EL.BP-02.81</t>
  </si>
  <si>
    <t>EL.BP-02.82</t>
  </si>
  <si>
    <t>EL.BP-02.83</t>
  </si>
  <si>
    <t>EL.BP-02.84</t>
  </si>
  <si>
    <t>EL.BP-02.85</t>
  </si>
  <si>
    <t>EL.BP-02.86</t>
  </si>
  <si>
    <t>EL.BP-02.87</t>
  </si>
  <si>
    <t>Доставка и монтаж на осветително тяло " Луна " 2х18W/230V.</t>
  </si>
  <si>
    <t>EL.BP-02.88</t>
  </si>
  <si>
    <t>Доставка и монтаж на осветително тяло "Луна" 2х18W/230V, IP44.</t>
  </si>
  <si>
    <t>EL.BP-02.89</t>
  </si>
  <si>
    <t>EL.BP-02.90</t>
  </si>
  <si>
    <t>EL.BP-02.91</t>
  </si>
  <si>
    <t>Доставка и монтаж на осветително тяло с предпазно стъкло и решетка, за монтаж в асансьорни шахти 40W/230V, IP54.</t>
  </si>
  <si>
    <t>EL.BP-02.92</t>
  </si>
  <si>
    <t>EL.BP-02.93</t>
  </si>
  <si>
    <t>EL.BF-03</t>
  </si>
  <si>
    <t>EL.BF-03.01</t>
  </si>
  <si>
    <t>EL.BF-03.02</t>
  </si>
  <si>
    <t>EL.BF-03.03</t>
  </si>
  <si>
    <t>EL.BF-03.04</t>
  </si>
  <si>
    <t>EL.BF-03.05</t>
  </si>
  <si>
    <t>Доставка на AlMgSi проводник Ø8.</t>
  </si>
  <si>
    <t>EL.BF-03.06</t>
  </si>
  <si>
    <t>EL.BF-03.07</t>
  </si>
  <si>
    <t>EL.BF-03.08</t>
  </si>
  <si>
    <t>Изтегляне на AlMgSi проводник Ø8 в тр. Ø23.</t>
  </si>
  <si>
    <t>EL.BF-03.09</t>
  </si>
  <si>
    <t>EL.BL-04</t>
  </si>
  <si>
    <t>EL.BL-04.01</t>
  </si>
  <si>
    <t>Доставка и монтаж на слаботоков RACK, 19" комуникационен шкаф 15U, 600х600мм в комплект с активно и пасивно оборудване (1бр. захранващ панел, 1бр. пач панел 12мод. cat.5e зареден с кийстоун жак, 1бр. вентилаторен модул 2 вент. и термостат, 2бр. аранжиращи панели, 1бр. тава до 15кг., патрон с ключ, 5бр. пач кабели cat.5e (дължина и цвят според аранжиране на място), допълнително оборудване спрямо изисквания на възложител.</t>
  </si>
  <si>
    <t>EL.BL-04.02</t>
  </si>
  <si>
    <t>Доставка и монтаж на слаботоков RACK, 19" комуникационен шкаф 15U, 600х600мм в комплект с активно и пасивно оборудване (1бр. захранващ панел, 1бр. пач панел 12мод. cat.5e зареден с кийстоун жак, 1бр. вентилаторен модул 2 вент. и термостат, 2бр. аранжиращи панели, 1бр. тава до 15кг., патрон с ключ, 10бр. пач кабели cat.5e (дължина и цвят според аранжиране на място), допълнително оборудване спрямо изисквания на възложител.</t>
  </si>
  <si>
    <t>EL.BL-04.03</t>
  </si>
  <si>
    <t>Доставка и монтаж на слаботоков RACK, 19" комуникационен шкаф 22U, 600х600мм в комплект с активно и пасивно оборудване (1бр. захранващ панел, 2бр. пач панел 24мод. cat.5e зареден с кийстоун жак, 1бр. вентилаторен модул 2 вент. и термостат, 2бр. аранжиращи панели, 1бр. тава до 15кг., патрон с ключ, 44бр. пач кабели cat.5e (дължина и цвят според аранжиране на място), допълнително оборудване спрямо изисквания на възложител.</t>
  </si>
  <si>
    <t>EL.BL-04.04</t>
  </si>
  <si>
    <t>Доставка и монтаж на слаботоков RACK, 19" комуникационен шкаф 42U, 600х600мм в комплект с активно и пасивно оборудване (2бр. захранващ панел, 3бр. пач панел 24мод. cat.5e зареден с кийстоун жак, 1бр. вентилаторен модул 2 вент. и термостат, 5бр. аранжиращи панели, 3бр. тава до 15кг., патрон с ключ, 52бр. пач кабели cat.5e (дължина и цвят според аранжиране на място), допълнително оборудване спрямо изисквания на възложител.</t>
  </si>
  <si>
    <t>EL.BL-04.05</t>
  </si>
  <si>
    <t>EL.BL-04.06</t>
  </si>
  <si>
    <t>Доставка, монтаж в комуникационен шкаф и свързване на управляем мрежов комутатор, 24 порта 10/100/1000 Mbps</t>
  </si>
  <si>
    <t>EL.BL-04.07</t>
  </si>
  <si>
    <t>EL.BL-04.08</t>
  </si>
  <si>
    <t>EL.BL-04.09</t>
  </si>
  <si>
    <t>EL.BL-04.10</t>
  </si>
  <si>
    <t>EL.BL-04.11</t>
  </si>
  <si>
    <t>EL.BL-04.12</t>
  </si>
  <si>
    <t>EL.BL-04.13</t>
  </si>
  <si>
    <t>Полагане на кабел FTP cat. 5e в кабелен канал.</t>
  </si>
  <si>
    <t>EL.BV-05</t>
  </si>
  <si>
    <t>EL.BV-05.01</t>
  </si>
  <si>
    <t>EL.BV-05.02</t>
  </si>
  <si>
    <t>EL.BV-05.03</t>
  </si>
  <si>
    <t>EL.BV-05.04</t>
  </si>
  <si>
    <t>EL.BV-05.05</t>
  </si>
  <si>
    <t>EL.BV-05.06</t>
  </si>
  <si>
    <t>EL.BHI-06</t>
  </si>
  <si>
    <t>EL.BH-06.01</t>
  </si>
  <si>
    <t>EL.BH-06.02</t>
  </si>
  <si>
    <t>EL.BH-06.03</t>
  </si>
  <si>
    <t>EL.BH-06.04</t>
  </si>
  <si>
    <t>EL.BH-06.05</t>
  </si>
  <si>
    <t>EL.BH-06.06</t>
  </si>
  <si>
    <t>EL.BH-06.07</t>
  </si>
  <si>
    <t>EL.BS-07</t>
  </si>
  <si>
    <t>EL.BS-07.01</t>
  </si>
  <si>
    <t>EL.BS-07.02</t>
  </si>
  <si>
    <t>EL.BS-07.03</t>
  </si>
  <si>
    <t>EL.BS-07.04</t>
  </si>
  <si>
    <t>EL.BS-07.05</t>
  </si>
  <si>
    <t>EL.BS-07.06</t>
  </si>
  <si>
    <t>EL.BS-07.07</t>
  </si>
  <si>
    <t>EL.BS-07.08</t>
  </si>
  <si>
    <t>EL.BS-07.09</t>
  </si>
  <si>
    <t>EL.BS-07.10</t>
  </si>
  <si>
    <t>EL.BS-07.11</t>
  </si>
  <si>
    <t>EL.BI-08</t>
  </si>
  <si>
    <t>ИНТЕРКОМ СИСТЕМА</t>
  </si>
  <si>
    <t>EL.BI-08.01</t>
  </si>
  <si>
    <t>Доставка, монтаж и програмиране на цифрова централа.</t>
  </si>
  <si>
    <t>EL.BI-08.02</t>
  </si>
  <si>
    <t>Доставка и монтаж на цифров домофон с клавиатура.</t>
  </si>
  <si>
    <t>EL.BI-08.03</t>
  </si>
  <si>
    <t>EL.BI-08.04</t>
  </si>
  <si>
    <t>EL.BI-08.05</t>
  </si>
  <si>
    <t>EL.BI-08.06</t>
  </si>
  <si>
    <t>EL.BHS-09</t>
  </si>
  <si>
    <t>БОЛНИЧНА СИСТЕМА</t>
  </si>
  <si>
    <t>EL.BHS-09.01</t>
  </si>
  <si>
    <t>EL.BHS-09.02</t>
  </si>
  <si>
    <t>EL.BHS-09.03</t>
  </si>
  <si>
    <t>EL.BHS-09.04</t>
  </si>
  <si>
    <t>EL.BHS-09.05</t>
  </si>
  <si>
    <t>EL.BHS-09.06</t>
  </si>
  <si>
    <t>EL.BHS-09.07</t>
  </si>
  <si>
    <t>EL.BHS-09.08</t>
  </si>
  <si>
    <t>EL.BHS-09.09</t>
  </si>
  <si>
    <t>EL.BHS-09.10</t>
  </si>
  <si>
    <t>EL.BHS-09.11</t>
  </si>
  <si>
    <t>EL.BC-10</t>
  </si>
  <si>
    <t>ЧАСОВНИКОВА СИСТЕМА</t>
  </si>
  <si>
    <t>EL.BC-10.01</t>
  </si>
  <si>
    <t>Доставка и монтаж в комуникационен шкаф на централен часовник.</t>
  </si>
  <si>
    <t>EL.BC-10.02</t>
  </si>
  <si>
    <t>Доставка на стаен часовник.</t>
  </si>
  <si>
    <t>EL.BC-10.03</t>
  </si>
  <si>
    <t>EL.BC-10.04</t>
  </si>
  <si>
    <t>EL.BC-10.05</t>
  </si>
  <si>
    <t>EL.BC-10.06</t>
  </si>
  <si>
    <t>EL.BC-10.07</t>
  </si>
  <si>
    <t>EL.BC-10.08</t>
  </si>
  <si>
    <t>EL.BC-10.09</t>
  </si>
  <si>
    <t>EL.BC-10.10</t>
  </si>
  <si>
    <t>EL.BC-10.11</t>
  </si>
  <si>
    <t>EL.BC-10.12</t>
  </si>
  <si>
    <t>EL.BC-10.13</t>
  </si>
  <si>
    <t>EL.BF-11</t>
  </si>
  <si>
    <t>ПОЖАРОИЗВЕСТЯВАНЕ</t>
  </si>
  <si>
    <t>EL.BF-11.01</t>
  </si>
  <si>
    <t>Доставка, монтаж и пуск на адресируема пожароизвестителна централа по блок схема с 1 кръг.</t>
  </si>
  <si>
    <t>EL.BF-11.02</t>
  </si>
  <si>
    <t>EL.BF-11.03</t>
  </si>
  <si>
    <t>EL.BF-11.04</t>
  </si>
  <si>
    <t>Доставка на кабел J-Y(St)YFR 2x2x0.8мм.</t>
  </si>
  <si>
    <t>EL.BF-11.05</t>
  </si>
  <si>
    <t>Полагане на кабел J-Y(St)YFR 2x2x0.8мм на кабелна скара.</t>
  </si>
  <si>
    <t>EL.BF-11.06</t>
  </si>
  <si>
    <t>Изтегляне на кабел J-Y(St)YFR 2x2x0.8мм в гофрирана трудногорима тр.Ø23.</t>
  </si>
  <si>
    <t>EL.BF-11.07</t>
  </si>
  <si>
    <t>Изтегляне на кабел J-Y(St)YFR 2x2x0.8мм в твърда трудногорима тр.Ø23.</t>
  </si>
  <si>
    <t>EL.BF-11.08</t>
  </si>
  <si>
    <t>Доставка и монтаж на адресируем максимално температурен датчик IP44.</t>
  </si>
  <si>
    <t>EL.BF-11.09</t>
  </si>
  <si>
    <t>Доставка и монтаж на адресируем димнооптичен датчик .</t>
  </si>
  <si>
    <t>EL.BF-11.10</t>
  </si>
  <si>
    <t>Доставка и монтаж на адресируем комбиниран димно-оптичен и температурен датчик .</t>
  </si>
  <si>
    <t>EL.BF-11.11</t>
  </si>
  <si>
    <t>Доставка и монтаж на конвенционален взривозащитен максимално температурен датчик в комплект с основа.</t>
  </si>
  <si>
    <t>EL.BF-11.12</t>
  </si>
  <si>
    <t>Доставка и монтаж на ръчен пожароизвестителен бутон.</t>
  </si>
  <si>
    <t>EL.BF-11.13</t>
  </si>
  <si>
    <t>Доставка и монтаж на адресируем входно изходен релеен модул с превключващ контакт.</t>
  </si>
  <si>
    <t>EL.BF-11.14</t>
  </si>
  <si>
    <t>Доставка и монтаж на ценерова бариера.</t>
  </si>
  <si>
    <t>EL.BF-11.15</t>
  </si>
  <si>
    <t>Доставка и монтаж на светлинен индикатор.</t>
  </si>
  <si>
    <t>EL.BF-11.16</t>
  </si>
  <si>
    <t>Доставка и монтаж на сирена със звуково-светлинна сигнализация.</t>
  </si>
  <si>
    <t>EL.BF-11.17</t>
  </si>
  <si>
    <t>Доставка и монтаж на сирена със звуково-светлинна сигнализация IP44 за външен монтаж.</t>
  </si>
  <si>
    <t>EL.BT-12</t>
  </si>
  <si>
    <t>КОНТРОЛНИ ИЗПИТВАНИЯ</t>
  </si>
  <si>
    <t>EL.BT-12.01</t>
  </si>
  <si>
    <t>Фактори на работна среда (осветеност);
Контрол по параметри на електробезопастност:
 - импеданс на контура "фаза-защитен проводник"
 - съпротивление на защитна заземителна уредба;
 - съпротивление на мълниезащитна заземтелна уредба;
 - съпротивление на изолацията на контролираните съоръжения;
 - контрол на допирното напрежение, време на изключване, ток на задействане и съпротивление на предпазно заземяване на защитни прекъсвачи.</t>
  </si>
  <si>
    <r>
      <rPr>
        <b/>
        <i/>
        <sz val="10"/>
        <rFont val="Arial Narrow"/>
        <family val="2"/>
        <charset val="204"/>
      </rPr>
      <t>Забележка:</t>
    </r>
    <r>
      <rPr>
        <i/>
        <sz val="10"/>
        <rFont val="Arial Narrow"/>
        <family val="2"/>
        <charset val="204"/>
      </rPr>
      <t xml:space="preserve"> Препоръчва се след въвеждане в експлоатация на всички мощности да се направят едномесечни измервания на консумираната реактивна енергия за точното определяне на необходимата компенсираща мощност и стъпките за регулиране.</t>
    </r>
  </si>
  <si>
    <t>WS.E-01</t>
  </si>
  <si>
    <t>WS.E-01.01</t>
  </si>
  <si>
    <t>WS.E-01.02</t>
  </si>
  <si>
    <t>WS.E-01.03</t>
  </si>
  <si>
    <t>WS.E-01.04</t>
  </si>
  <si>
    <t>WS.E-01.05</t>
  </si>
  <si>
    <t>WS.E-01.06</t>
  </si>
  <si>
    <t>WS.E-01.07</t>
  </si>
  <si>
    <t>WS.E-01.08</t>
  </si>
  <si>
    <t>WS.E-01.09</t>
  </si>
  <si>
    <t>WS.E-01.10</t>
  </si>
  <si>
    <t>WS.E-01.11</t>
  </si>
  <si>
    <t>WS.E-01.12</t>
  </si>
  <si>
    <t>WS.E-01.13</t>
  </si>
  <si>
    <t>WS.E-01.14</t>
  </si>
  <si>
    <t>WS.E-01.15</t>
  </si>
  <si>
    <t>WS.E-02</t>
  </si>
  <si>
    <t>WS.E-02.01</t>
  </si>
  <si>
    <t>WS.E-02.02</t>
  </si>
  <si>
    <t>WS.E-02.03</t>
  </si>
  <si>
    <t>WS.E-02.04</t>
  </si>
  <si>
    <t>WS.E-02.05</t>
  </si>
  <si>
    <t>WS.E-02.06</t>
  </si>
  <si>
    <t>WS.E-02.07</t>
  </si>
  <si>
    <t>WS.E-02.08</t>
  </si>
  <si>
    <t>WS.E-02.09</t>
  </si>
  <si>
    <t>WS.E-02.10</t>
  </si>
  <si>
    <t>WS.E-02.11</t>
  </si>
  <si>
    <t>WS.E-02.12</t>
  </si>
  <si>
    <t>WS.E-02.13</t>
  </si>
  <si>
    <t>WS.E-03</t>
  </si>
  <si>
    <t>WS.E-03.01</t>
  </si>
  <si>
    <t>WS.E-03.02</t>
  </si>
  <si>
    <t>WS.E-03.03</t>
  </si>
  <si>
    <t>WS.E-03.04</t>
  </si>
  <si>
    <t>WS.E-03.05</t>
  </si>
  <si>
    <t>WS.E-03.06</t>
  </si>
  <si>
    <t>WS.E-03.07</t>
  </si>
  <si>
    <t>WS.E-03.08</t>
  </si>
  <si>
    <t>WS.E-03.09</t>
  </si>
  <si>
    <t>WS.E-03.10</t>
  </si>
  <si>
    <t>WS.E-03.11</t>
  </si>
  <si>
    <t>WS.E-03.12</t>
  </si>
  <si>
    <t>WS.E-03.13</t>
  </si>
  <si>
    <t>Доставка и монтаж на топлоизолиран капак от рифелова ламарина с размери 1050/850/3 mm, вкл. две ръкохватки</t>
  </si>
  <si>
    <t>WS.E-04</t>
  </si>
  <si>
    <t>ИЗГРЕБЕН РЕЗЕРВОАР</t>
  </si>
  <si>
    <t>WS.E-04.01</t>
  </si>
  <si>
    <t>Доставка и монтаж на надстройка над изгребен резервоар състояща се от Ø1000 mm готови бетонни елементи вкл. пръстен, КРШ, нивелиращи сегменти, метални стъпала и чугунов капак Ø600 mm с гривна и клас на натоварване D400</t>
  </si>
  <si>
    <t>WS.P-01</t>
  </si>
  <si>
    <t>WS.P-01.01</t>
  </si>
  <si>
    <t>WS.P-01.01.01</t>
  </si>
  <si>
    <t>WS.P-01.01.03</t>
  </si>
  <si>
    <t>WS.P-01.01.04</t>
  </si>
  <si>
    <t>WS.P-01.01.05</t>
  </si>
  <si>
    <t>WS.P-01.01.06</t>
  </si>
  <si>
    <t>WS.P-01.01.07</t>
  </si>
  <si>
    <t>WS.P-01.01.08</t>
  </si>
  <si>
    <t>WS.P-01.01.09</t>
  </si>
  <si>
    <t>WS.P-01.01.10</t>
  </si>
  <si>
    <t>WS.P-01.01.11</t>
  </si>
  <si>
    <t>WS.P-02</t>
  </si>
  <si>
    <t>WS.P-02.01</t>
  </si>
  <si>
    <t>WS.P-02.01.01</t>
  </si>
  <si>
    <t>WS.P-02.01.02</t>
  </si>
  <si>
    <t>WS.P-02.01.03</t>
  </si>
  <si>
    <t>WS.P-02.01.04</t>
  </si>
  <si>
    <t>WS.P-02.01.05</t>
  </si>
  <si>
    <t>WS.P-02.01.06</t>
  </si>
  <si>
    <t>WS.P-02.01.07</t>
  </si>
  <si>
    <t>WS.P-02.01.08</t>
  </si>
  <si>
    <t>WS.P-02.01.09</t>
  </si>
  <si>
    <t>WS.P-02.01.10</t>
  </si>
  <si>
    <t>WS.P-02.01.11</t>
  </si>
  <si>
    <t>WS.P-02.01.12</t>
  </si>
  <si>
    <t>WS.F-01</t>
  </si>
  <si>
    <t>WS.F-01.01.01</t>
  </si>
  <si>
    <t>WS.F-01.01.02</t>
  </si>
  <si>
    <t>WS.F-01.01.03</t>
  </si>
  <si>
    <t>WS.F-01.01.04</t>
  </si>
  <si>
    <t>WS.F-01.01.05</t>
  </si>
  <si>
    <t>WS.F-01.01.06</t>
  </si>
  <si>
    <t>WS.F-01.01.07</t>
  </si>
  <si>
    <t>WS.F-01.01.08</t>
  </si>
  <si>
    <t>WS.F-02</t>
  </si>
  <si>
    <t>WS.F-02.01</t>
  </si>
  <si>
    <t>WS.F-02.02</t>
  </si>
  <si>
    <t>WS.F-02.03</t>
  </si>
  <si>
    <t>WS.F-02.04</t>
  </si>
  <si>
    <t>WS.F-02.05</t>
  </si>
  <si>
    <t>WS.F-02.06</t>
  </si>
  <si>
    <t>WS.F-02.07</t>
  </si>
  <si>
    <t>WS.F-02.08</t>
  </si>
  <si>
    <t>WS.F-02.09</t>
  </si>
  <si>
    <t>WS.F-02.10</t>
  </si>
  <si>
    <t>WS.B-01</t>
  </si>
  <si>
    <t>WS.B-01.01</t>
  </si>
  <si>
    <t>WS.B-01.02</t>
  </si>
  <si>
    <t>WS.B-01.03</t>
  </si>
  <si>
    <t>WS.B-01.04</t>
  </si>
  <si>
    <t>Демонтаж на кухненска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</si>
  <si>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WS.B-01.05</t>
  </si>
  <si>
    <t>WS.B-01.06</t>
  </si>
  <si>
    <t>WS.B-01.07</t>
  </si>
  <si>
    <t>WS.B-01.08</t>
  </si>
  <si>
    <t>WS.B-01.09</t>
  </si>
  <si>
    <t>WS.B-01.10</t>
  </si>
  <si>
    <t>Демонтаж на високоразположено тоалетно казанче,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</si>
  <si>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WS.B-01.11</t>
  </si>
  <si>
    <t>Демонтаж на смесителна батерия за тоалетна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</si>
  <si>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WS.B-01.12</t>
  </si>
  <si>
    <t>Демонтаж на смесителна батерия за кухненска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</si>
  <si>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WS.B-01.13</t>
  </si>
  <si>
    <t>Демонтаж на смесителна батерия за аусгус,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</si>
  <si>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WS.B-01.14</t>
  </si>
  <si>
    <t>Демонтаж на смесителна батерия за душ,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</si>
  <si>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WS.B-01.15</t>
  </si>
  <si>
    <t>Демонтаж на подов сифон,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</si>
  <si>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WS.B-01.16</t>
  </si>
  <si>
    <t>WS.B-01.17</t>
  </si>
  <si>
    <t>Демонтаж на канализационна тръба,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</si>
  <si>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WS.B-01.18</t>
  </si>
  <si>
    <t>Демонтаж на водопроводна тръба,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</si>
  <si>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WS.B-01.19</t>
  </si>
  <si>
    <t>WS.B-01.20</t>
  </si>
  <si>
    <t>WS.B-01.21</t>
  </si>
  <si>
    <t>WS.B-01.22</t>
  </si>
  <si>
    <t>Направа на отвор с диаметър 65mm в стоманобетонна плоча с дебелина 25cm,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</si>
  <si>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WS.B-01.23</t>
  </si>
  <si>
    <t>Направа на отвор с диаметър 125mm в стоманобетонна плоча с дебелина 25cm,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</si>
  <si>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WS.B-02</t>
  </si>
  <si>
    <t>WS.B-02.01</t>
  </si>
  <si>
    <t>WS.B-02.02</t>
  </si>
  <si>
    <t>WS.B-02.03</t>
  </si>
  <si>
    <t>WS.B-02.04</t>
  </si>
  <si>
    <t>WS.B-02.05</t>
  </si>
  <si>
    <t>WS.B-02.06</t>
  </si>
  <si>
    <t>WS.B-02.07</t>
  </si>
  <si>
    <t>WS.B-02.08</t>
  </si>
  <si>
    <t>Доставка монтаж на пожарна касета с шланг 20,0 m, ъглов спирателен кран 2", макара и струйник, за скрит монтаж</t>
  </si>
  <si>
    <t>WS.B-02.09</t>
  </si>
  <si>
    <t>WS.B-02.10</t>
  </si>
  <si>
    <t>WS.B-02.11</t>
  </si>
  <si>
    <t>WS.B-02.12</t>
  </si>
  <si>
    <t>WS.B-02.13</t>
  </si>
  <si>
    <t>WS.B-02.14</t>
  </si>
  <si>
    <t>WS.B-02.15</t>
  </si>
  <si>
    <t>WS.B-02.16</t>
  </si>
  <si>
    <t>WS.B-02.17</t>
  </si>
  <si>
    <t>WS.B-02.18</t>
  </si>
  <si>
    <t>WS.B-02.19</t>
  </si>
  <si>
    <t>WS.B-02.20</t>
  </si>
  <si>
    <t>WS.B-02.21</t>
  </si>
  <si>
    <t>WS.B-02.22</t>
  </si>
  <si>
    <t>WS.B-02.23</t>
  </si>
  <si>
    <t>WS.B-02.24</t>
  </si>
  <si>
    <t>WS.B-02.25</t>
  </si>
  <si>
    <t>WS.B-02.26</t>
  </si>
  <si>
    <t>WS.B-02.27</t>
  </si>
  <si>
    <t>WS.B-02.28</t>
  </si>
  <si>
    <t>WS.B-02.29</t>
  </si>
  <si>
    <t>WS.B-02.30</t>
  </si>
  <si>
    <t>WS.B-02.31</t>
  </si>
  <si>
    <t>WS.B-02.32</t>
  </si>
  <si>
    <t>WS.B-02.33</t>
  </si>
  <si>
    <t>Доставка и монтаж на миниспирателен кран</t>
  </si>
  <si>
    <t>WS.B-02.34</t>
  </si>
  <si>
    <t>WS.B-02.35</t>
  </si>
  <si>
    <t>WS.B-03</t>
  </si>
  <si>
    <t>WS.B-03.01</t>
  </si>
  <si>
    <t>WS.B-03.02</t>
  </si>
  <si>
    <t>WS.B-03.03</t>
  </si>
  <si>
    <t>WS.B-03.04</t>
  </si>
  <si>
    <t>WS.B-03.05</t>
  </si>
  <si>
    <t>WS.B-03.06</t>
  </si>
  <si>
    <t>WS.B-03.07</t>
  </si>
  <si>
    <t>WS.B-03.08</t>
  </si>
  <si>
    <t>WS.B-03.09</t>
  </si>
  <si>
    <t>WS.B-03.10</t>
  </si>
  <si>
    <t>WS.B-03.11</t>
  </si>
  <si>
    <t>WS.B-03.12</t>
  </si>
  <si>
    <t>WS.B-03.13</t>
  </si>
  <si>
    <t>WS.B-03.14</t>
  </si>
  <si>
    <t>WS.B-03.15</t>
  </si>
  <si>
    <t>WS.B-03.16</t>
  </si>
  <si>
    <t>WS.B-03.17</t>
  </si>
  <si>
    <t>WS.B-03.18</t>
  </si>
  <si>
    <t>WS.B-03.19</t>
  </si>
  <si>
    <t>WS.B-03.20</t>
  </si>
  <si>
    <t>WS.B-03.21</t>
  </si>
  <si>
    <t>WS.B-03.22</t>
  </si>
  <si>
    <t>WS.B-03.23</t>
  </si>
  <si>
    <t>WS.SE/
Sanit.Equipm</t>
  </si>
  <si>
    <t>WS.SE-04.01</t>
  </si>
  <si>
    <t>Доставка и монтаж на тоалетен умивалник, комплект със сифон и полуботуш, включително монтажен копмлект, монтажен силикон и др. уплътнения</t>
  </si>
  <si>
    <t>WS.SE-04.02</t>
  </si>
  <si>
    <t>WS.SE-04.03</t>
  </si>
  <si>
    <t>WS.SE-04.04</t>
  </si>
  <si>
    <t>WS.SE-04.05</t>
  </si>
  <si>
    <t>WS.SE-04.06</t>
  </si>
  <si>
    <t>WS.SE-04.07</t>
  </si>
  <si>
    <t>WS.SE-04.08</t>
  </si>
  <si>
    <t>WS.SE-04.09</t>
  </si>
  <si>
    <t>WS.SE-04.10</t>
  </si>
  <si>
    <t>Доставка и монтаж на клозетно седало за инвалиди за вграден монтаж, комплект със структура за вграждане, странична неподвижна ръкохватка  дължина 110см, подвижна ръкохватка и тоалетна дъска</t>
  </si>
  <si>
    <t>WS.SE-04.11</t>
  </si>
  <si>
    <t>WS.SE-04.12</t>
  </si>
  <si>
    <t>WS.SE-04.13</t>
  </si>
  <si>
    <t>HC.B/Building Syst</t>
  </si>
  <si>
    <t>HC.B-01</t>
  </si>
  <si>
    <t>HC.B-01.01</t>
  </si>
  <si>
    <t>Доставка и монтаж Енерговъзстановяващ блок с рекуперативен топлообменен апарат с ефективност 80% дебит Q=1000m3/h и напор H=150Pa, в комплект с автоматичен байпас и ел. нагревател с отоплителна мощност 9kW.</t>
  </si>
  <si>
    <t>HC.B-01.02</t>
  </si>
  <si>
    <t>Доставка и монтаж Енерговъзстановяващ блок с рекуперативен топлообменен апарат с ефективност 80% дебит Q=1500m3/h и напор H=200Pa, в комплект с автоматичен байпас и ел. нагревател с отоплителна мощност 12kW.</t>
  </si>
  <si>
    <t>HC.B-01.03</t>
  </si>
  <si>
    <t>Доставка и монтаж Енерговъзстановяващ блок с рекуперативен топлообменен апарат с ефективност 80% дебит Q=2000m3/h и напор H=250Pa, в комплект с автоматичен байпас и ел. нагревател с отоплителна мощност 15kW.</t>
  </si>
  <si>
    <t>HC.B-01.04</t>
  </si>
  <si>
    <t>Доставка и монтаж Неподвижна желузийна решетка 600х300.</t>
  </si>
  <si>
    <t>HC.B-01.05</t>
  </si>
  <si>
    <t>Доставка и монтаж Неподвижна желузийна решетка 700х400.</t>
  </si>
  <si>
    <t>HC.B-01.06</t>
  </si>
  <si>
    <t>Доставка и монтаж Неподвижна желузийна решетка 700х500.</t>
  </si>
  <si>
    <t>HC.B-01.07</t>
  </si>
  <si>
    <t>Доставка и монтаж Вентилационна решетка 500х300, в комплект с регулираща секция.</t>
  </si>
  <si>
    <t>HC.B-01.08</t>
  </si>
  <si>
    <t>Доставка и монтаж Таванна вентилационна решетка 400х400, комплект с присъединителна кутия с щуц Ø200 и регулираша клапа.</t>
  </si>
  <si>
    <t>HC.B-01.09</t>
  </si>
  <si>
    <t>HC.B-01.10</t>
  </si>
  <si>
    <t>Доставка и монтаж на Кулисен шумозаглушител 300х250 с дължина L=1000mm.</t>
  </si>
  <si>
    <t>HC.B-01.11</t>
  </si>
  <si>
    <t>Доставка и монтаж на Кулисен шумозаглушител 500х250 с дължина L=1000mm.</t>
  </si>
  <si>
    <t>HC.B-01.12</t>
  </si>
  <si>
    <t>Доставка и монтаж на Кулисен шумозаглушител 500х300 с дължина L=1000mm.</t>
  </si>
  <si>
    <t>HC.B-01.13</t>
  </si>
  <si>
    <t>Доставка и монтаж Центробежен вентилатор за скрит таванен монтаж с дебит Q=500m3/h и напор H=150Pa.</t>
  </si>
  <si>
    <t>HC.B-01.14</t>
  </si>
  <si>
    <t>Доставка и монтаж на Правоъгълен въздуховод от поцинкована ламарина - прав, топлоизолиран и укрепен през 1.5м.</t>
  </si>
  <si>
    <r>
      <t>м</t>
    </r>
    <r>
      <rPr>
        <vertAlign val="superscript"/>
        <sz val="10"/>
        <rFont val="Arial Narrow"/>
        <family val="2"/>
        <charset val="204"/>
      </rPr>
      <t>2</t>
    </r>
    <r>
      <rPr>
        <sz val="10"/>
        <rFont val="Arial Narrow"/>
        <family val="2"/>
        <charset val="204"/>
      </rPr>
      <t>.</t>
    </r>
  </si>
  <si>
    <t>HC.B-01.15</t>
  </si>
  <si>
    <t>Доставка и монтаж на Правоъгълен въздуховод от поцинкована ламарина - фасон, топлоизолиран и укрепен през 1.5м.</t>
  </si>
  <si>
    <t>HC.B-01.16</t>
  </si>
  <si>
    <t>Доставка и монтаж на Топлоизолация от микропореста гума с дебелина 15мм.</t>
  </si>
  <si>
    <t>HC.B-01.17</t>
  </si>
  <si>
    <t>Доставка и монтаж на Битов вентилатор за санитарни помещения с дебит 90m3/h и напор 20Ра, в комплект с възвратна клапа</t>
  </si>
  <si>
    <t>HC.B-01.18</t>
  </si>
  <si>
    <t>Доставка и монтаж на Прозоречен вентилатор за санитарни помещения с дебит 100m3/h и напор 40Ра.</t>
  </si>
  <si>
    <t>HC.B-01.19</t>
  </si>
  <si>
    <t>Доставка и монтаж на Битов вентилатор за санитарни помещения с дебит 150m3/h и напор 40Ра, в комплект с възвратна клапа.</t>
  </si>
  <si>
    <t>HC.B-01.20</t>
  </si>
  <si>
    <t>Доставка и монтаж на Кръгли въздуховоди Ø125 от поцинкована ламарина.</t>
  </si>
  <si>
    <t>л.м.</t>
  </si>
  <si>
    <t>HC.B-01.21</t>
  </si>
  <si>
    <t>Доставка и монтаж на Кръгли въздуховоди Ø100 от поцинкована ламарина.</t>
  </si>
  <si>
    <t>HC.B-01.22</t>
  </si>
  <si>
    <t>Доставка и монтаж на Коляно &lt;90° Ø100 от поцинкована ламарина.</t>
  </si>
  <si>
    <t>HC.B-01.23</t>
  </si>
  <si>
    <t>Доставка и монтаж на Коляно &lt;90° Ø125 от поцинкована ламарина.</t>
  </si>
  <si>
    <t>HC.B-01.24</t>
  </si>
  <si>
    <t>Доставка и монтаж на Преход Ø125&gt;Ø100 от поцинкована ламарина.</t>
  </si>
  <si>
    <t>HC.B-01.25</t>
  </si>
  <si>
    <t>Доставка и монтаж на Седлово отклонение Ø125&gt;Ø100 от поцинкована ламарина.</t>
  </si>
  <si>
    <t>HC.B-01.26</t>
  </si>
  <si>
    <t>Доставка и монтаж на Седлово отклонение Ø125&gt;Ø125 от поцинкована ламарина.</t>
  </si>
  <si>
    <t>HC.B-01.27</t>
  </si>
  <si>
    <t>Доставка и монтаж на Тапа Ø125 от поцинкована ламарина.</t>
  </si>
  <si>
    <t>HC.B-01.28</t>
  </si>
  <si>
    <t>Доставка и монтаж на Тапа Ø100 от поцинкована ламарина.</t>
  </si>
  <si>
    <t>HC.B-01.29</t>
  </si>
  <si>
    <t>Доставка и монтаж на Кръгла фасадна решетка  Ø100</t>
  </si>
  <si>
    <t>HC.B-01.30</t>
  </si>
  <si>
    <t>Доставка и монтаж на Кръгла фасадна решетка  Ø125</t>
  </si>
  <si>
    <t>HC.B-01.31</t>
  </si>
  <si>
    <t>Пуск на вентилационна система</t>
  </si>
  <si>
    <t>HC.B-01.32</t>
  </si>
  <si>
    <t>Пробиване на отвори</t>
  </si>
  <si>
    <t>HC.B-01.33</t>
  </si>
  <si>
    <t>т.</t>
  </si>
  <si>
    <t>HC.B-02</t>
  </si>
  <si>
    <t>HC.B-02.01</t>
  </si>
  <si>
    <t>HC.B-02.02</t>
  </si>
  <si>
    <t>HC.B-02.03</t>
  </si>
  <si>
    <t>HC.B-02.04</t>
  </si>
  <si>
    <t>Доставка и монтаж на тръбно трасе Cu Ø6.35 и CuØ9.52, с топлоизолация от микропореста гума с дебелина 6mm, комуникационен кабел и вакумиране на системата.</t>
  </si>
  <si>
    <t>л.м</t>
  </si>
  <si>
    <t>HC.B-02.05</t>
  </si>
  <si>
    <t>Допълнително количество хладилен агент</t>
  </si>
  <si>
    <t>HC.B-02.06</t>
  </si>
  <si>
    <t>HC.B-02.07</t>
  </si>
  <si>
    <t>Пуск и проба на система.</t>
  </si>
  <si>
    <t>HC.B-02.08</t>
  </si>
  <si>
    <t>t.</t>
  </si>
  <si>
    <t>HC.B-03</t>
  </si>
  <si>
    <t>HC.B-03.01</t>
  </si>
  <si>
    <t xml:space="preserve">Доставка и монтаж на Електрическа лира с отоплителна мощност Q=500W и клас на защита  IP44 </t>
  </si>
  <si>
    <t>HC.B-03.02</t>
  </si>
  <si>
    <t xml:space="preserve">Доставка и монтаж на Електрически конвектор с отоплителна мощност Qот=0,5kW                          </t>
  </si>
  <si>
    <t>HC.B-03.03</t>
  </si>
  <si>
    <t xml:space="preserve">Доставка и монтаж на Електрически конвектор с отоплителна мощност Qот=1,0kW                          </t>
  </si>
  <si>
    <t>HC.B-03.04</t>
  </si>
  <si>
    <t xml:space="preserve">Доставка и монтаж на Електрически конвектор с отоплителна мощност Qот=1,5kW                          </t>
  </si>
  <si>
    <t>HC.B-03.05</t>
  </si>
  <si>
    <t xml:space="preserve">Доставка и монтаж на Електрически конвектор, влагозащитен с отоплителна мощност Qот=0,3kW                         </t>
  </si>
  <si>
    <t>HC.B-03.06</t>
  </si>
  <si>
    <t xml:space="preserve">Доставка и монтаж на Електрически конвектор, влагозащитен с отоплителна мощност Qот=0,6kW                         </t>
  </si>
  <si>
    <t>HC.B-03.07</t>
  </si>
  <si>
    <t xml:space="preserve">Доставка и монтаж на Електрически конвектор, влагозащитен с отоплителна мощност Qот=1,0kW                         </t>
  </si>
  <si>
    <t>HC.B-03.08</t>
  </si>
  <si>
    <t>Доставка и монтаж на Алуминиев радиатор със строителна височина H=500mm, 6бр.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</si>
  <si>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HC.B-03.09</t>
  </si>
  <si>
    <t>Доставка и монтаж на Алуминиев радиатор със строителна височина H=500mm, 8бр.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</si>
  <si>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HC.B-03.10</t>
  </si>
  <si>
    <t>Доставка и монтаж на Алуминиев радиатор със строителна височина H=500mm, 10бр.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</si>
  <si>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HC.B-03.11</t>
  </si>
  <si>
    <t>Доставка и монтаж на Алуминиев радиатор със строителна височина H=500mm, 12бр.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</si>
  <si>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HC.B-03.12</t>
  </si>
  <si>
    <t>Доставка и монтаж на Алуминиев радиатор със строителна височина H=500mm, 15бр.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</si>
  <si>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HC.B-03.13</t>
  </si>
  <si>
    <t>Доставка и монтаж на Алуминиев радиатор със строителна височина H=500mm, 20бр.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</si>
  <si>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HC.B-03.14</t>
  </si>
  <si>
    <t>Доставка и монтаж на аншлус за присъединяване на ново отоплително тяло, с дължина до 1м.</t>
  </si>
  <si>
    <t>HC.B-03.15</t>
  </si>
  <si>
    <t>Пуск и единични изпитания на отоплителна  система.</t>
  </si>
  <si>
    <t>HC.B-03.16</t>
  </si>
  <si>
    <t>72-часова топла проба на отоплителна инсталация</t>
  </si>
  <si>
    <t>HC.B-03.17</t>
  </si>
  <si>
    <t>HC.B-04</t>
  </si>
  <si>
    <t>HC.B-04.01</t>
  </si>
  <si>
    <t>Демонтаж на съществуващи отоплителни тела.</t>
  </si>
  <si>
    <t>HC.B-04.02</t>
  </si>
  <si>
    <t>Демонтаж на съществуващи климатични тела.</t>
  </si>
  <si>
    <t>HC.B-04.03</t>
  </si>
  <si>
    <t>Изрязване на съществуващи хоризонтални участъци към отоплителни тела</t>
  </si>
  <si>
    <t>WS.S/Specif Works</t>
  </si>
  <si>
    <t>WS.S-01</t>
  </si>
  <si>
    <t>WS.S-02</t>
  </si>
  <si>
    <t>WS.S-03</t>
  </si>
  <si>
    <t>WS.S-04</t>
  </si>
  <si>
    <t>WS.S-05</t>
  </si>
  <si>
    <t>MG</t>
  </si>
  <si>
    <t>MG.B/Building Syst</t>
  </si>
  <si>
    <t>MG.B-01</t>
  </si>
  <si>
    <t>MG.B-01.01</t>
  </si>
  <si>
    <t>бр</t>
  </si>
  <si>
    <t>MG.B-01.02</t>
  </si>
  <si>
    <t>MG.B-01.03</t>
  </si>
  <si>
    <t>MG.B-01.04</t>
  </si>
  <si>
    <t>MG.B-02</t>
  </si>
  <si>
    <t>MG.B-02.01</t>
  </si>
  <si>
    <t>MG.B-02.02</t>
  </si>
  <si>
    <t>MG.B-02.03</t>
  </si>
  <si>
    <t>MG.B-02.04</t>
  </si>
  <si>
    <t>MG.B-02.05</t>
  </si>
  <si>
    <t>MG.B-02.06</t>
  </si>
  <si>
    <t>MG.B-03</t>
  </si>
  <si>
    <t>MG.B-03.01</t>
  </si>
  <si>
    <t>MG.B-03.02</t>
  </si>
  <si>
    <t>MG.B-03.03</t>
  </si>
  <si>
    <t>MG.B-03.04</t>
  </si>
  <si>
    <t>MG.B-03.05</t>
  </si>
  <si>
    <t>ч</t>
  </si>
  <si>
    <t>MGE/Emerg</t>
  </si>
  <si>
    <t>MGE.B/Building Syst</t>
  </si>
  <si>
    <t>MGE.B-01</t>
  </si>
  <si>
    <t>MGE.B-01.01</t>
  </si>
  <si>
    <t>MGE.B-01.02</t>
  </si>
  <si>
    <t>MGE.B-01.03</t>
  </si>
  <si>
    <t>MGE.B-01.04</t>
  </si>
  <si>
    <t>MGE.B-01.05</t>
  </si>
  <si>
    <t>MGE.B-01.06</t>
  </si>
  <si>
    <t>MGE.B-01.07</t>
  </si>
  <si>
    <t>MGE.B-01.08</t>
  </si>
  <si>
    <t>MGE.B-01.09</t>
  </si>
  <si>
    <t>MGE.B-02</t>
  </si>
  <si>
    <t>MGE.B-02.01</t>
  </si>
  <si>
    <t>MGE.B-02.02</t>
  </si>
  <si>
    <t>MGE.B-02.03</t>
  </si>
  <si>
    <t>MGE.B-02.04</t>
  </si>
  <si>
    <t>MGE.B-02.05</t>
  </si>
  <si>
    <t>MGE.B-02.06</t>
  </si>
  <si>
    <t>MGE.B-02.07</t>
  </si>
  <si>
    <t>MGE.B-02.08</t>
  </si>
  <si>
    <t xml:space="preserve">Доставка и монтаж на медна тръба с фитингови присъединителни материали, скрито изпълнение в окачен таван, с диаметър Ø 15 х 1 мм.
</t>
  </si>
  <si>
    <t>Доставка и монтаж на медна тръба с фитингови присъединителни материали, скрито изпълнение в окачен таван, с диаметър Ø 22 х 1 мм.</t>
  </si>
  <si>
    <t>Доставка и монтаж на медна тръба с фитингови присъединителни материали, скрито изпълнение в окачен таван, с диаметър Ø 28 х 1 мм.</t>
  </si>
  <si>
    <t>GD.E/Earth Works</t>
  </si>
  <si>
    <t>GD.E-01</t>
  </si>
  <si>
    <t>GD.E-01.01</t>
  </si>
  <si>
    <t>GD.DW/Destr. Works</t>
  </si>
  <si>
    <t>GD.DW-01</t>
  </si>
  <si>
    <t>Разрушаване на съществуваща армирана бетонова настилка</t>
  </si>
  <si>
    <t>GD.DW-02</t>
  </si>
  <si>
    <t>GD.DW-03</t>
  </si>
  <si>
    <t>GD.DW-04</t>
  </si>
  <si>
    <t>GD.DW-05</t>
  </si>
  <si>
    <t>Разбиване на съществуваща настилка от тротоарни плочи</t>
  </si>
  <si>
    <t>GD.DW-06</t>
  </si>
  <si>
    <t>GD.R/Roads</t>
  </si>
  <si>
    <t>GD.R-01</t>
  </si>
  <si>
    <t>GD.R-01.01</t>
  </si>
  <si>
    <t>Изкопи земни маси до достигане ниво под дъно нова настилка, съгласно картограма</t>
  </si>
  <si>
    <t>GD.R-01.02</t>
  </si>
  <si>
    <t>Натоварване на камиони и транспортиране до 15 км до указаното място излишни земни маси (коеф. на разб. 1,35)</t>
  </si>
  <si>
    <t>GD.R-02</t>
  </si>
  <si>
    <t>GD.R-02.01</t>
  </si>
  <si>
    <t>GD.R-03</t>
  </si>
  <si>
    <t>GD.R-03.01</t>
  </si>
  <si>
    <t xml:space="preserve">Доставка и полагане на тротоарна настилка от бетонови плочи плочи 40/40/5, съгл. детайл с всички доп.работи </t>
  </si>
  <si>
    <t>GD.R-03.02</t>
  </si>
  <si>
    <t xml:space="preserve">Доставка и полагане 4см на циментопясъчен р-р 1:3, съгл. детайл с всички доп.работи </t>
  </si>
  <si>
    <t>GD.R-03.03</t>
  </si>
  <si>
    <t xml:space="preserve">Доставка и полагане на трошен камък фракция d&lt;45 mm с дебелина 20см (Е=250МРа, БДC EN 13043:2005), уплътнен на един пласт, съгл. детайл с всички доп.работи </t>
  </si>
  <si>
    <t>GD.R-04</t>
  </si>
  <si>
    <t>GD.R-04.01</t>
  </si>
  <si>
    <t>Паважна настилка</t>
  </si>
  <si>
    <t>GD.R-04.01.01</t>
  </si>
  <si>
    <t>GD.R-04.01.02</t>
  </si>
  <si>
    <t>Доставка и полагане на уплътнен фин трошен камък 0/5мм /филц/, с дебелина 4см (Е=250МРа, БДC EN 13043:2005), вкл. всички допълнителни работи, съгласно детайл</t>
  </si>
  <si>
    <t>GD.R-04.01.03</t>
  </si>
  <si>
    <t>Доставка и полагане на трошен камък (0мм&lt;D&lt;75мм), несортиран, с дебелина 45см (Е=250МРа, БДC EN 13043:2005), положен и уплътнен на два пласта, вкл. всички допълнителни работи, съгласно детайл</t>
  </si>
  <si>
    <t>GD.R-04.01.04</t>
  </si>
  <si>
    <t>Доставка на бетонови стандартни бордюри 18/35/50 см и монтаж върху бетонна основа от В12.5, съгл. детайли , вкл. транспорт</t>
  </si>
  <si>
    <t>GD.R-04.01.05</t>
  </si>
  <si>
    <t>GD.R-04.02</t>
  </si>
  <si>
    <t>GD.R-04.02.01</t>
  </si>
  <si>
    <t>Доставка и полагане на асфалтова смес за износващ пласт - плътен асфалтобетон с дебелина 4см (Е=1200МРа, БДC EN 13108:1/2009)</t>
  </si>
  <si>
    <t>GD.R-04.02.02</t>
  </si>
  <si>
    <t>Доставка и полагане на долен пласт на покритието (биндер) - неплътен асфалтобетон с дебелина 6см (Е=1000МРа, БДC EN 13108:1/2009)</t>
  </si>
  <si>
    <t>GD.R-04.02.03</t>
  </si>
  <si>
    <t xml:space="preserve">Доставка и полагане на битумизирана баластра с дебелина 8см  (Е=800МРа, БДC EN 13108:1/2009)            </t>
  </si>
  <si>
    <t>GD.R-04.02.04</t>
  </si>
  <si>
    <t>GD.S/Specif Works</t>
  </si>
  <si>
    <t>GD.S-01</t>
  </si>
  <si>
    <t>GD.S-02</t>
  </si>
  <si>
    <t>КОЛИЧЕСТВЕНО-СТОЙНОСТНА СМЕТКА - ЧАСТ ГЕОДЕЗИЯ</t>
  </si>
  <si>
    <t>TO.P/ Plot</t>
  </si>
  <si>
    <t>TO.P- 01</t>
  </si>
  <si>
    <t>Пътни знаци. Доставка и монтаж на пътни рефлектиращи знаци - II-ри типоразмер и табели ( Б2 и Д21) - за площадката и скоби за тях, съгласно схемата, включително всички свързани с това разходи</t>
  </si>
  <si>
    <t>TO.P- 02</t>
  </si>
  <si>
    <t>Доставка и монтаж на стълбове за пътни знаци с h=3.50м, ф60, съгласно детайл,  включително всички свързани с това разходи</t>
  </si>
  <si>
    <t>TO.P- 03</t>
  </si>
  <si>
    <t>Доставка и полагане на бяла маркировъчна боя с перли за изпълнение на пътна маркировка,  включително всички свързани с това разходи</t>
  </si>
  <si>
    <t>TO.P- 04</t>
  </si>
  <si>
    <t>Доставка и полагане на синя маркировъчна боя с перли за изпълнение на символ,  включително всички свързани с това разходи</t>
  </si>
  <si>
    <t xml:space="preserve">ПАРКОУСТРОЯВАНЕ И БЛАГОУСТРОЯВАНЕ </t>
  </si>
  <si>
    <t>LD.P/Plot</t>
  </si>
  <si>
    <t xml:space="preserve">РАБОТИ ПО ПЛОЩАДКАТА </t>
  </si>
  <si>
    <t>LD.P-01</t>
  </si>
  <si>
    <t>LD.PCT-01.01</t>
  </si>
  <si>
    <t xml:space="preserve">Доставка и засаждане на иглолистни видове </t>
  </si>
  <si>
    <t>LD.PCT-01.01.01</t>
  </si>
  <si>
    <t>Abies alba 180-200cm</t>
  </si>
  <si>
    <t>LD.PCT-01.01.02</t>
  </si>
  <si>
    <t>Abies concolor 180-200cm</t>
  </si>
  <si>
    <t>LD.PCT-01.01.03</t>
  </si>
  <si>
    <t>Cedrus deodara 250-300cm</t>
  </si>
  <si>
    <t>LD.PCT-01.01.04</t>
  </si>
  <si>
    <t>Picea pungens 180-200cm</t>
  </si>
  <si>
    <t>LD.PCT-01.01.05</t>
  </si>
  <si>
    <t>Pinus nigra 180-200cm</t>
  </si>
  <si>
    <t>LD.PBT-01.02</t>
  </si>
  <si>
    <t>Доставка и засаждане на широколистна дървесна растителност с включено укрепване с по 2 броя стуговани дървени колове за видовете</t>
  </si>
  <si>
    <t>LD.PBT-01.02.01</t>
  </si>
  <si>
    <t>Acer platanoides 200-250cm</t>
  </si>
  <si>
    <t>LD.PBT-01.02.02</t>
  </si>
  <si>
    <t xml:space="preserve">Acer platanoides 'Globosum' 200-250cm </t>
  </si>
  <si>
    <t>LD.PBT-01.02.03</t>
  </si>
  <si>
    <t xml:space="preserve">Acer platanoides 'Royal Red'  250-300cm </t>
  </si>
  <si>
    <t>LD.PBT-01.02.04</t>
  </si>
  <si>
    <t xml:space="preserve">Betula pendula 200-250cm </t>
  </si>
  <si>
    <t>LD.PBT-01.02.05</t>
  </si>
  <si>
    <t xml:space="preserve">Fraxinus excelsior 200-250cm </t>
  </si>
  <si>
    <t>LD.PBT-01.02.06</t>
  </si>
  <si>
    <t xml:space="preserve">Ginkgo biloba 200-250cm </t>
  </si>
  <si>
    <t>LD.PBT-01.02.07</t>
  </si>
  <si>
    <t>Malus baccata 'Street Parade' 200-250cm</t>
  </si>
  <si>
    <t>LD.PBT-01.02.08</t>
  </si>
  <si>
    <t>Malus purpurea 200-250cm</t>
  </si>
  <si>
    <t>LD.PBT-01.02.09</t>
  </si>
  <si>
    <t>Querqus robur 250-300cm</t>
  </si>
  <si>
    <t>LD.PBT-01.02.10</t>
  </si>
  <si>
    <t>Querqus rubra 250-300cm</t>
  </si>
  <si>
    <t>LD.PBT-01.02.11</t>
  </si>
  <si>
    <t xml:space="preserve">Rhus typhina 180-200cm </t>
  </si>
  <si>
    <t>LD.PBT-01.02.12</t>
  </si>
  <si>
    <t xml:space="preserve">Sorbus aucuparia 200-250cm </t>
  </si>
  <si>
    <t>LD.PCB-01.03</t>
  </si>
  <si>
    <t>Доставка и засаждане на иглолистни храсти</t>
  </si>
  <si>
    <t>LD.PCB-01.03.01</t>
  </si>
  <si>
    <t>Juniperus horizontalis 'Wiltonii' 15-20cm</t>
  </si>
  <si>
    <t>LD.PCB-01.03.02</t>
  </si>
  <si>
    <t>Juniperus media 'Mint Julep' 30-40cm</t>
  </si>
  <si>
    <t>LD.PCB-01.03.03</t>
  </si>
  <si>
    <t xml:space="preserve">Juniperus media 'Old Gold' 20-30cm </t>
  </si>
  <si>
    <t>LD.PCB-01.03.04</t>
  </si>
  <si>
    <t>Juniperus sabina 40-50cm</t>
  </si>
  <si>
    <t>LD.PCB-01.03.05</t>
  </si>
  <si>
    <t>Thuja occidentalis 'Globosa'  50-60cm</t>
  </si>
  <si>
    <t>LD.PCB-01.03.06</t>
  </si>
  <si>
    <t>Thuja occidentalis 'Golden Globe' 50-60cm</t>
  </si>
  <si>
    <t>LD.PCB-01.03.07</t>
  </si>
  <si>
    <t>Thuja occidentalis 'Smaragd' ' 150-160cm</t>
  </si>
  <si>
    <t>LD.PCB-01.03.08</t>
  </si>
  <si>
    <t>Thuja orientalis 'Aurea Nana' 50-60cm</t>
  </si>
  <si>
    <t>LD.PBB-01.04</t>
  </si>
  <si>
    <t>Доставка и засаждане на широколистни храсти</t>
  </si>
  <si>
    <t>LD.PBB-01.04.01</t>
  </si>
  <si>
    <t>Berberis thunbergii 'Atropurpurea' 40-50см</t>
  </si>
  <si>
    <t>LD.PBB-01.04.02</t>
  </si>
  <si>
    <t>Buddleja davidii 'Nanho Blue' 40-50cm</t>
  </si>
  <si>
    <t>LD.PBB-01.04.03</t>
  </si>
  <si>
    <t>Buddleja davidii 'Nanho Purple' 40-50cm</t>
  </si>
  <si>
    <t>LD.PBB-01.04.04</t>
  </si>
  <si>
    <t>Buddleia davidii 'White Bouquet' 40-50cm</t>
  </si>
  <si>
    <t>LD.PBB-01.04.05</t>
  </si>
  <si>
    <t>Cornus sanguinea 50-60cm</t>
  </si>
  <si>
    <t>LD.PBB-01.04.06</t>
  </si>
  <si>
    <t>Cornus alba 'Spaetii' 40-50cm</t>
  </si>
  <si>
    <t>LD.PBB-01.04.07</t>
  </si>
  <si>
    <t>Deutzia gracilis 40-50cm</t>
  </si>
  <si>
    <t>LD.PBB-01.04.08</t>
  </si>
  <si>
    <t>Forsythia intermedia 'Boucle D'or' 40-50cm</t>
  </si>
  <si>
    <t>LD.PBB-01.04.09</t>
  </si>
  <si>
    <t>Hibiscus syriacus 80-100cm</t>
  </si>
  <si>
    <t>LD.PBB-01.04.10</t>
  </si>
  <si>
    <t>Hibiscus syriacus 'Totus Albus' 100-120cm</t>
  </si>
  <si>
    <t>LD.PBB-01.04.11</t>
  </si>
  <si>
    <t>Spiraea x vanhouttei 40-50cm</t>
  </si>
  <si>
    <t>LD.PBB-01.04.12</t>
  </si>
  <si>
    <t>Viburnum opulus 'Rosea' 40-50cm</t>
  </si>
  <si>
    <t>LD.PG-01.05</t>
  </si>
  <si>
    <t xml:space="preserve">Доставка и засаждане на dекоративни треви и почвопокривни растения: </t>
  </si>
  <si>
    <t>LD.PG-01.05.01</t>
  </si>
  <si>
    <t>Vinca minor 10-20cm</t>
  </si>
  <si>
    <t>LD.PQ-01.06</t>
  </si>
  <si>
    <t>Доставка и засаждане на жив плет:</t>
  </si>
  <si>
    <t>LD.PQ-01.06.01</t>
  </si>
  <si>
    <t xml:space="preserve">Ligustrum ovalifolium  40-50cm </t>
  </si>
  <si>
    <t>LD.PO-01.07</t>
  </si>
  <si>
    <t>Други / Others</t>
  </si>
  <si>
    <t>LD.PO-01.07.01</t>
  </si>
  <si>
    <t>LD.PO-01.07.02</t>
  </si>
  <si>
    <t>Затревяване с тревна смеска - с включени всички манипулации до първо косене вкл</t>
  </si>
  <si>
    <t>LD.PO-01.07.03</t>
  </si>
  <si>
    <t>Повдигане на корони на дървесна растителност и прочистване от пречупени клони и участъци със суховършия</t>
  </si>
  <si>
    <t>LD.PO-01.07.04</t>
  </si>
  <si>
    <t>Товарене и извозване на отпадъци до сметище</t>
  </si>
  <si>
    <t>Доставка и монтаж Таванна вентилационна решетка 600х600, комплект с присъединителна кутия с щуц Ø250 и регулираша клапа.</t>
  </si>
  <si>
    <t>Доставка и монтаж на Кръгли въздуховоди Ø160 от поцинкована ламарина.</t>
  </si>
  <si>
    <t>Доставка и монтаж на Коляно &lt;90° Ø160 от поцинкована ламарина.</t>
  </si>
  <si>
    <t>Доставка и монтаж на Преход Ø160&gt;Ø125 от поцинкована ламарина.</t>
  </si>
  <si>
    <t>Доставка и монтаж на Преход Ø160&gt;Ø100 от поцинкована ламарина.</t>
  </si>
  <si>
    <t>Доставка и монтаж на Седлово отклонение Ø160&gt;Ø125 от поцинкована ламарина.</t>
  </si>
  <si>
    <t>Доставка и монтаж на Седлово отклонение Ø160&gt;Ø100 от поцинкована ламарина.</t>
  </si>
  <si>
    <t>Доставка и монтаж на Тапа Ø160 от поцинкована ламарина.</t>
  </si>
  <si>
    <t>HC.B-01.34</t>
  </si>
  <si>
    <t>HC.B-01.35</t>
  </si>
  <si>
    <t>HC.B-01.36</t>
  </si>
  <si>
    <t>Доставка и монтаж на Тройник Ø100 oт поцинкована ламарина.</t>
  </si>
  <si>
    <t>HC.B-01.37</t>
  </si>
  <si>
    <t>Доставка и монтаж на покривна шапка за кръгъл въздуховод от поцинкована ламарина Ø100.</t>
  </si>
  <si>
    <t>HC.B-01.38</t>
  </si>
  <si>
    <t>Доставка и монтаж на покривна шапка за кръгъл въздуховод от поцинкована ламарина Ø125.</t>
  </si>
  <si>
    <t>HC.B-01.39</t>
  </si>
  <si>
    <t>Доставка и монтаж на покривна шапка за кръгъл въздуховод от поцинкована ламарина Ø160.</t>
  </si>
  <si>
    <t>HC.B-01.40</t>
  </si>
  <si>
    <t>HC.B-01.41</t>
  </si>
  <si>
    <t>HC.B-01.42</t>
  </si>
  <si>
    <t>Доставка и монтаж на Кръгла фасадна решетка  Ø160</t>
  </si>
  <si>
    <t>HC.B-01.43</t>
  </si>
  <si>
    <t>HC.B-01.44</t>
  </si>
  <si>
    <t>HC.B-01.45</t>
  </si>
  <si>
    <t>HC.B-01.46</t>
  </si>
  <si>
    <t>Доставка и монтаж на Тройник Ø125 oт поцинкована ламарина.</t>
  </si>
  <si>
    <t>HC.B-01.47</t>
  </si>
  <si>
    <t>Доставка и монтаж на Седлово отклонение Ø100&gt;Ø100 от поцинкована ламарина.</t>
  </si>
  <si>
    <t>HC.B-01.48</t>
  </si>
  <si>
    <t>Доставка и монтаж на Трансферна решетка 400х100.</t>
  </si>
  <si>
    <t>HC.B-01.49</t>
  </si>
  <si>
    <t>Доставка и монтаж на Кръгли въздуховоди Ø250 от поцинкована ламарина.</t>
  </si>
  <si>
    <t>HC.B-01.50</t>
  </si>
  <si>
    <t>Доставка и монтаж на Кръгли въздуховоди Ø315 от поцинкована ламарина.</t>
  </si>
  <si>
    <t>HC.B-01.51</t>
  </si>
  <si>
    <t>Доставка и монтаж на Коляно &lt;90° Ø315 от поцинкована ламарина.</t>
  </si>
  <si>
    <t>HC.B-01.52</t>
  </si>
  <si>
    <t>Доставка и монтаж на покривна шапка за кръгъл въздуховод от поцинкована ламарина Ø315.</t>
  </si>
  <si>
    <t>HC.B-01.53</t>
  </si>
  <si>
    <t>Доставка и монтаж на  гъвкъв топлоизолиран въздуховод Ø254.</t>
  </si>
  <si>
    <t>HC.B-01.54</t>
  </si>
  <si>
    <t>Доставка и монтаж на Стенна вентилационна решетка  200x200.</t>
  </si>
  <si>
    <t>HC.B-01.55</t>
  </si>
  <si>
    <t>Доставка и монтаж на Неподвижна жалузиина решетка  150x150.</t>
  </si>
  <si>
    <t>HC.B-01.56</t>
  </si>
  <si>
    <t>Доставка и монтаж на Канален филтър ∅160.</t>
  </si>
  <si>
    <t>HC.B-01.57</t>
  </si>
  <si>
    <t>Доставка и монтаж на Кулисен шумозаглушител ∅160 с дължина L=900mm.</t>
  </si>
  <si>
    <t>HC.B-01.58</t>
  </si>
  <si>
    <t>Доставка и монтаж на Канален вентилатор с дебит 120m3/h и напор 220Ра , в комплект с възвратна клапа.</t>
  </si>
  <si>
    <t>HC.B-01.59</t>
  </si>
  <si>
    <t>Доставка и монтаж на Електрически нагревател с мощност Q=2000W.</t>
  </si>
  <si>
    <t>HC.B-01.60</t>
  </si>
  <si>
    <t>Доставка и монтаж на Стенна вентилационна решетка  300x200.</t>
  </si>
  <si>
    <t>HC.B-01.61</t>
  </si>
  <si>
    <t>Доставка и монтаж на Неподвижна жалузиина решетка  200x200.</t>
  </si>
  <si>
    <t>HC.B-01.62</t>
  </si>
  <si>
    <t>Доставка и монтаж на Канален вентилатор с дебит 200m3/h и напор 150Ра , в комплект с възвратна клапа.</t>
  </si>
  <si>
    <t>HC.B-01.63</t>
  </si>
  <si>
    <t>Доставка и монтаж на Електрически нагревател с мощност Q=2400W.</t>
  </si>
  <si>
    <t>HC.B-01.64</t>
  </si>
  <si>
    <t>Доставка и монтаж на Коляно &lt;90° Ø250 от поцинкована ламарина.</t>
  </si>
  <si>
    <t>HC.B-01.65</t>
  </si>
  <si>
    <t>Доставка и монтаж на  гъвкъв топлоизолиран въздуховод Ø165.</t>
  </si>
  <si>
    <t>HC.B-01.66</t>
  </si>
  <si>
    <t>Доставка и монтаж на  гъвкъв топлоизолиран въздуховод Ø127.</t>
  </si>
  <si>
    <t>HC.B-01.67</t>
  </si>
  <si>
    <t>Доставка и монтаж наТаванна вентилационна решетка 300х300, комплект с присъединителна кутия с щуц Ø250 и регулираша клапа.</t>
  </si>
  <si>
    <t>HC.B-01.68</t>
  </si>
  <si>
    <t>Доставка и монтаж на Кулисен шумозаглушител 400х250 с дължина L=1000mm.</t>
  </si>
  <si>
    <t>HC.B-01.69</t>
  </si>
  <si>
    <t>Доставка и монтаж на Канален филтър ∅200</t>
  </si>
  <si>
    <t>HC.B-01.70</t>
  </si>
  <si>
    <t>Доставка и монтаж на Кулисен шумозаглушител ∅200 с дължина L=900mm.</t>
  </si>
  <si>
    <t>HC.B-01.71</t>
  </si>
  <si>
    <t>Доставка и монтаж на Канален вентилатор с дебит 500m3/h и напор 250Ра , в комплект с възвратна клапа.</t>
  </si>
  <si>
    <t>HC.B-01.72</t>
  </si>
  <si>
    <t>Доставка и монтаж на Електрически нагревател с мощност Q=6000W</t>
  </si>
  <si>
    <t>HC.B-01.73</t>
  </si>
  <si>
    <t>Доставка и монтаж на  гъвкъв топлоизолиран въздуховод Ø100.</t>
  </si>
  <si>
    <t>HC.B-01.74</t>
  </si>
  <si>
    <t>Доставка и монтаж на вентилационна решетка 400x100</t>
  </si>
  <si>
    <t>HC.B-01.75</t>
  </si>
  <si>
    <t>Доставка и монтаж на вентилационна решетка 600x200</t>
  </si>
  <si>
    <t>HC.B-01.76</t>
  </si>
  <si>
    <t>Доставка и монтаж на негорима каменна вата едностранно подсилена със стъклени влакна и алуминиево фолио с дебелина 60mm (EI60)</t>
  </si>
  <si>
    <t>HC.B-01.77</t>
  </si>
  <si>
    <t>Доставка и монтаж на  Авариен вентилатор с дебит 3500m3/h и напор 110Pa високотемпературно изпълнение (400°C; 120min) клас на защита IP55 и вградена термична защита.</t>
  </si>
  <si>
    <t>HC.B-01.78</t>
  </si>
  <si>
    <t>Доставка и монтаж на  Авариен вентилатор с дебит 2500m3/h и напор 120Pa високотемпературно изпълнение (400°C; 120min) клас на защита IP55 и вградена термична защита.</t>
  </si>
  <si>
    <t>HC.B-01.79</t>
  </si>
  <si>
    <t>Доставка и монтаж на  Авариен вентилатор с дебит 2000m3/h и напор 120Pa високотемпературно изпълнение (400°C; 120min) клас на защита IP55 и вградена термична защита.</t>
  </si>
  <si>
    <t>Доставка и монтаж на Инверторна моносплит система за високостенен монтаж, с номинална охладителна мощност Qохл.=3.5kW, номинална отоплителна мощност Qот.=4.0kW,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нагревател. Средно сезонен коефициент на трансформация SEER&gt;3,5.</t>
  </si>
  <si>
    <t>Доставка и монтаж на Инверторна моносплит система за високостенен монтаж, с номинална охладителна мощност Qохл.=5.0kW, номинална отоплителна мощност Qот.=5.8kW,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нагревател. Средно сезонен коефициент на трансформация SEER&gt;3,5.</t>
  </si>
  <si>
    <t>Доставка и монтаж на Инверторна моносплит система за високостенен монтаж, с номинална охладителна мощност Qохл.=3.5kW, номинална отоплителна мощност Qот.=4.0kW,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нагревател, с възможност за работа в режим на охлаждане при отрицателни температури. Средно сезонен коефициент на трансформация SEER&gt;3,5.</t>
  </si>
  <si>
    <t>HC.B-02.09</t>
  </si>
  <si>
    <t>Доставка и монтаж на тръбно трасе Cu Ø6.35 и CuØ12.7, с топлоизолация от микропореста гума с дебелина 6mm, комуникационен кабел и вакумиране на системата.</t>
  </si>
  <si>
    <t>Доставка и разстилане на повърхностен слой плодородна хумусна почва 20cm с включен коеф. на разбухване (1.3)</t>
  </si>
  <si>
    <t>Разрушаване на съществуваща тротоарна настилка с плочи</t>
  </si>
  <si>
    <t>Ревизиране и повдигане на кабелни шахти до проектно ниво</t>
  </si>
  <si>
    <t>м2</t>
  </si>
  <si>
    <t>Пожарогасителите, трябва да са с удостоверено съответствие съгласно изискванията на Наредба № 8121з-906 от  2015 Г. за изискванията към продуктите за пожарогасене, редът за оценяване и удостоверяване на съответствието им с тези изисквания, задълженията на производителите, вносителите и дистрибуторите на продукти за пожарогасене и за реда за осъществяване на контрол.</t>
  </si>
  <si>
    <t>FS.B/Bilding</t>
  </si>
  <si>
    <t>FS.B-01</t>
  </si>
  <si>
    <t>FS.B-01.01</t>
  </si>
  <si>
    <t>FS.B-01.02</t>
  </si>
  <si>
    <t>FS.B-01.03</t>
  </si>
  <si>
    <t>Пожарогасител с вода за пожари клас А, 9 литра</t>
  </si>
  <si>
    <r>
      <t>Пожарогасител с въглероден диоксид (СО</t>
    </r>
    <r>
      <rPr>
        <sz val="8"/>
        <rFont val="Arial Narrow"/>
        <family val="2"/>
      </rPr>
      <t>2</t>
    </r>
    <r>
      <rPr>
        <sz val="10"/>
        <rFont val="Arial Narrow"/>
        <family val="2"/>
        <charset val="204"/>
      </rPr>
      <t>), 5 килограма</t>
    </r>
  </si>
  <si>
    <t>Пожарогасител прахов тип АБС, 6 килограма</t>
  </si>
  <si>
    <t>ВОДОПРОВДНА ИНСТАЛАЦИЯ В БОЛНИЦА</t>
  </si>
  <si>
    <t>Доставка и полагане на канализационна тръба PVC-U Ø200 SN4</t>
  </si>
  <si>
    <t>WS.S-06</t>
  </si>
  <si>
    <t>Грундиране с антикоризионен грунд на нови метални елементи и др.</t>
  </si>
  <si>
    <t>Боядисване двукратно с боя на нови метални елементи и др.</t>
  </si>
  <si>
    <t xml:space="preserve">ДОСТАВКА И МОНТАЖ НА СТАНЦИЯ ЗА КИСЛОРОД </t>
  </si>
  <si>
    <t>Вентил- редуциращ от 150 bar. на 10 bar</t>
  </si>
  <si>
    <t>Вентил- редуциращ от 10 bar. на 5 bar</t>
  </si>
  <si>
    <t>Филтър от металокерамика (работещ при 200 bar. налягане)</t>
  </si>
  <si>
    <t>Стойка за 3бр. кислородни бутилки, окомплектована с шина за високо налягане 1200 мм.</t>
  </si>
  <si>
    <t>ДОСТАВКА И МОНТАЖ НА СЪОРЪЖЕНИЯ ЗА ИНСТАЛАЦИИ</t>
  </si>
  <si>
    <r>
      <t xml:space="preserve">Етажно разпределително табло за кислород  със сигнализация - </t>
    </r>
    <r>
      <rPr>
        <b/>
        <sz val="10"/>
        <rFont val="Arial Narrow"/>
        <family val="2"/>
        <charset val="204"/>
      </rPr>
      <t>ЕРТ</t>
    </r>
    <r>
      <rPr>
        <sz val="10"/>
        <rFont val="Arial Narrow"/>
        <family val="2"/>
        <charset val="204"/>
      </rPr>
      <t>-1 - коридор</t>
    </r>
  </si>
  <si>
    <t xml:space="preserve">Извод, стенен за 1бр. Кислород (в часта Ел. - 2бр. контакти + 1бр.резервиран от UPS) - зала за наблюдение </t>
  </si>
  <si>
    <r>
      <t xml:space="preserve">Панел сервизен (болничен), единичен </t>
    </r>
    <r>
      <rPr>
        <b/>
        <sz val="10"/>
        <rFont val="Arial Narrow"/>
        <family val="2"/>
        <charset val="204"/>
      </rPr>
      <t>(Y-09a)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таванно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-зала за спешно лечение 
</t>
    </r>
  </si>
  <si>
    <r>
      <t>Панел сервизен( болничен) единичен</t>
    </r>
    <r>
      <rPr>
        <b/>
        <sz val="10"/>
        <rFont val="Arial Narrow"/>
        <family val="2"/>
        <charset val="204"/>
      </rPr>
      <t xml:space="preserve"> (Y-09)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стенно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-зала за спешно лечение 
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</si>
  <si>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 </t>
    </r>
  </si>
  <si>
    <r>
      <t xml:space="preserve">Система за газова терапия състояща се от ротаметър </t>
    </r>
    <r>
      <rPr>
        <b/>
        <sz val="10"/>
        <rFont val="Arial Narrow"/>
        <family val="2"/>
        <charset val="204"/>
      </rPr>
      <t>(Y-02)</t>
    </r>
    <r>
      <rPr>
        <sz val="10"/>
        <rFont val="Arial Narrow"/>
        <family val="2"/>
        <charset val="204"/>
      </rPr>
      <t>, вакуум регулатор и съд за аспирация 2 l</t>
    </r>
  </si>
  <si>
    <t>MG.B-02.07</t>
  </si>
  <si>
    <t>MG.B-02.08</t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</si>
  <si>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 xml:space="preserve"> (Y-09a)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таванно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 манипулационна 
</t>
    </r>
  </si>
  <si>
    <r>
      <t>Панел сервизен (болничен) единичен</t>
    </r>
    <r>
      <rPr>
        <b/>
        <sz val="10"/>
        <rFont val="Arial Narrow"/>
        <family val="2"/>
        <charset val="204"/>
      </rPr>
      <t xml:space="preserve"> (Y-09)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стенно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-манипулационна 
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</si>
  <si>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</t>
    </r>
    <r>
      <rPr>
        <b/>
        <sz val="10"/>
        <rFont val="Arial Narrow"/>
        <family val="2"/>
        <charset val="204"/>
      </rPr>
      <t xml:space="preserve">  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</si>
  <si>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</t>
    </r>
    <r>
      <rPr>
        <sz val="10"/>
        <rFont val="Arial Narrow"/>
        <family val="2"/>
        <charset val="204"/>
      </rPr>
      <t>, вакуум регулатор и съд за аспирация 2 l</t>
    </r>
    <r>
      <rPr>
        <b/>
        <sz val="10"/>
        <rFont val="Arial Narrow"/>
        <family val="2"/>
        <charset val="204"/>
      </rPr>
      <t xml:space="preserve"> </t>
    </r>
  </si>
  <si>
    <t>Етажно разпределително табло за кислород  със сигнализация за три вида газ -ЕРТ-3
- за интензивен сeктор - 1ЕРТ-3                                                                     - за амбулаторен сектор - 2ЕРТ-3</t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</si>
  <si>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>(Y-08)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
</t>
    </r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</si>
  <si>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 xml:space="preserve"> (Y-08a)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 xml:space="preserve">таванно окачване </t>
    </r>
    <r>
      <rPr>
        <sz val="10"/>
        <rFont val="Arial Narrow"/>
        <family val="2"/>
        <charset val="204"/>
      </rPr>
      <t xml:space="preserve">- L~1800мм.;с едно вградено осветително -тяло за локално осветление; 16 бр. ел. контакти (3бр. резервирани от UPS) и дози за 3К; 3В; 2С;-шокова зала
</t>
    </r>
  </si>
  <si>
    <r>
      <t>Панел сервизен (реанимационен) единичен</t>
    </r>
    <r>
      <rPr>
        <b/>
        <sz val="10"/>
        <rFont val="Arial Narrow"/>
        <family val="2"/>
        <charset val="204"/>
      </rPr>
      <t xml:space="preserve"> (Y-11)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</t>
    </r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</si>
  <si>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 xml:space="preserve">таванно окачване </t>
    </r>
    <r>
      <rPr>
        <sz val="10"/>
        <rFont val="Arial Narrow"/>
        <family val="2"/>
        <charset val="204"/>
      </rPr>
      <t xml:space="preserve">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 </t>
    </r>
  </si>
  <si>
    <r>
      <t>Панел сервизен (болничен) единичен</t>
    </r>
    <r>
      <rPr>
        <b/>
        <sz val="10"/>
        <rFont val="Arial Narrow"/>
        <family val="2"/>
        <charset val="204"/>
      </rPr>
      <t xml:space="preserve"> (Y-12)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стенно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</si>
  <si>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Панел сервизен (болничен) единичен  </t>
    </r>
    <r>
      <rPr>
        <b/>
        <sz val="10"/>
        <rFont val="Arial Narrow"/>
        <family val="2"/>
        <charset val="204"/>
      </rPr>
      <t>(Y-12a)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таванно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</si>
  <si>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</si>
  <si>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</t>
    </r>
    <r>
      <rPr>
        <sz val="10"/>
        <rFont val="Arial Narrow"/>
        <family val="2"/>
        <charset val="204"/>
      </rPr>
      <t>, вакуум регулатор и съд за аспирация 2 l</t>
    </r>
  </si>
  <si>
    <t>MGE.B-01.10</t>
  </si>
  <si>
    <t>MGE.B-01.11</t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</si>
  <si>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</t>
    </r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</si>
  <si>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таванно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 </t>
    </r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</si>
  <si>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>(Y-12)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стенно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</si>
  <si>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 xml:space="preserve"> (Y-12a)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таванно окачване </t>
    </r>
    <r>
      <rPr>
        <sz val="10"/>
        <rFont val="Arial Narrow"/>
        <family val="2"/>
        <charset val="204"/>
      </rPr>
      <t>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</si>
  <si>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Шина двойна от неръждаема стомана за пациентски прибори </t>
    </r>
    <r>
      <rPr>
        <b/>
        <sz val="10"/>
        <rFont val="Arial Narrow"/>
        <family val="2"/>
        <charset val="204"/>
      </rPr>
      <t>(Y-01)</t>
    </r>
    <r>
      <rPr>
        <sz val="10"/>
        <rFont val="Arial Narrow"/>
        <family val="2"/>
        <charset val="204"/>
      </rPr>
      <t xml:space="preserve"> -за всеки панел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</si>
  <si>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(Y-02),</t>
    </r>
    <r>
      <rPr>
        <sz val="10"/>
        <rFont val="Arial Narrow"/>
        <family val="2"/>
        <charset val="204"/>
      </rPr>
      <t xml:space="preserve"> вакуум регулатор и съд за аспирация 2 l</t>
    </r>
  </si>
  <si>
    <t>ЧАСТ АРХИТЕКТУРА</t>
  </si>
  <si>
    <t>ЕД. ЦЕНА, ЗАЛОЖЕНА В ПРОЕКТА</t>
  </si>
  <si>
    <t>ВИДОВЕ ДЕЙНОСТИ НА ИНФРАСТРУКТУРНИТЕ ОБЕКТИ НА СИСТЕМАТА ЗА СПЕШНА МЕДИЦИНСКА ПОМОЩ
по Проект BG16RFOP001-4.001-0001 „Подкрепа за развитие на системата за спешна медицинска помощ”, финансиран по Оперативна програма „Региони в растеж” 2014-2020“</t>
  </si>
  <si>
    <t>ЧАСТ АРХИТЕКТУРА /НАВЕС ЗА ЛИНЕЙКИ 10 БР./</t>
  </si>
  <si>
    <t>ЧАСТ ВОДОПРОВОД И КАНАЛИЗАЦИЯ (ВиК)</t>
  </si>
  <si>
    <t>ЧАСТ ЕЛЕКТРИЧЕСКА</t>
  </si>
  <si>
    <t>ЧАСТ КОНСТРУКТИВНА /НАВЕС ЗА ЛИНЕЙКИ 10 БР./</t>
  </si>
  <si>
    <t>ЧАСТ КОНСТРУКТИВНА</t>
  </si>
  <si>
    <t>ЧАСТ ОВиК</t>
  </si>
  <si>
    <r>
      <t xml:space="preserve">Панел сервизен( болничен )единичен  </t>
    </r>
    <r>
      <rPr>
        <b/>
        <sz val="10"/>
        <rFont val="Arial Narrow"/>
        <family val="2"/>
        <charset val="204"/>
      </rPr>
      <t>(Y-08a)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таванно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</t>
    </r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</si>
  <si>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>(Y-08)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</t>
    </r>
  </si>
  <si>
    <t>ЧАСТ ОРГАНИЗАЦИЯ НА ДВИЖЕНИЕТО</t>
  </si>
  <si>
    <t>ЧАСТ ПАРКОУСТРОЯВАНЕ И БЛАГОУСТРОЯВАНЕ</t>
  </si>
  <si>
    <t>ЧАСТ ПОЖАРНА БЕЗОПАСТНОСТ</t>
  </si>
  <si>
    <t>ЧАСТ ИНСТАЛАЦИИ МЕДИЦИНСКИ ГАЗОВЕ - ФИЛИАЛ СМП ПЪРВИ ТИП</t>
  </si>
  <si>
    <t>ЧАСТ ИНСТАЛАЦИИ МЕДИЦИНСКИ ГАЗОВЕ - ФИЛИАЛ СМП ВТОРИ ТИП</t>
  </si>
  <si>
    <t>ЧАСТ ИНСТАЛАЦИИ МЕДИЦИНСКИ ГАЗОВЕ - СПЕШНИ ОТДЕЛЕНИЯ ВТОРО НИВО</t>
  </si>
  <si>
    <t>ЧАСТ ИНСТАЛАЦИИ МЕДИЦИНСКИ ГАЗОВЕ - СПЕШНИ ОТДЕЛЕНИЯ ТРЕТО НИВО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</si>
</sst>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лв.&quot;_-;\-* #,##0.00\ &quot;лв.&quot;_-;_-* &quot;-&quot;??\ &quot;лв.&quot;_-;_-@_-"/>
    <numFmt numFmtId="43" formatCode="_-* #,##0.00_-;\-* #,##0.00_-;_-* &quot;-&quot;??_-;_-@_-"/>
    <numFmt numFmtId="164" formatCode="&quot;$&quot;#,##0_);\(&quot;$&quot;#,##0\)"/>
    <numFmt numFmtId="165" formatCode="_-* #,##0.00\ _л_в_._-;\-* #,##0.00\ _л_в_._-;_-* &quot;-&quot;??\ _л_в_._-;_-@_-"/>
    <numFmt numFmtId="166" formatCode="#,##0.00\ [$лв-402]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  <numFmt numFmtId="179" formatCode="#,##0.00\ &quot;лв.&quot;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name val="Arial Narrow"/>
      <family val="2"/>
    </font>
    <font>
      <sz val="10"/>
      <color rgb="FF00000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vertAlign val="superscript"/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u/>
      <sz val="10"/>
      <name val="Arial Narrow"/>
      <family val="2"/>
      <charset val="204"/>
    </font>
    <font>
      <b/>
      <i/>
      <sz val="10"/>
      <color theme="1" tint="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u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vertAlign val="subscript"/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</font>
    <font>
      <b/>
      <sz val="11"/>
      <name val="Times New Roman"/>
      <family val="1"/>
      <charset val="204"/>
    </font>
  </fonts>
  <fills count="10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45"/>
      </patternFill>
    </fill>
    <fill>
      <patternFill patternType="solid">
        <fgColor rgb="FFC00000"/>
        <bgColor indexed="6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249"/>
        <bgColor indexed="64"/>
      </patternFill>
    </fill>
    <fill>
      <patternFill patternType="solid">
        <fgColor rgb="FF00EE6C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rgb="FFB2A876"/>
        <bgColor indexed="64"/>
      </patternFill>
    </fill>
    <fill>
      <patternFill patternType="solid">
        <fgColor rgb="FFB1A699"/>
        <bgColor indexed="64"/>
      </patternFill>
    </fill>
    <fill>
      <patternFill patternType="solid">
        <fgColor rgb="FF746858"/>
        <bgColor indexed="64"/>
      </patternFill>
    </fill>
    <fill>
      <patternFill patternType="solid">
        <fgColor rgb="FF93B64E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CAC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</borders>
  <cellStyleXfs count="35975"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3" borderId="8" applyNumberFormat="0" applyAlignment="0" applyProtection="0"/>
    <xf numFmtId="0" fontId="34" fillId="14" borderId="9" applyNumberFormat="0" applyAlignment="0" applyProtection="0"/>
    <xf numFmtId="0" fontId="35" fillId="14" borderId="8" applyNumberFormat="0" applyAlignment="0" applyProtection="0"/>
    <xf numFmtId="0" fontId="36" fillId="0" borderId="10" applyNumberFormat="0" applyFill="0" applyAlignment="0" applyProtection="0"/>
    <xf numFmtId="0" fontId="37" fillId="15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1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1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1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1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1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1" fillId="24" borderId="0" applyNumberFormat="0" applyBorder="0" applyAlignment="0" applyProtection="0"/>
    <xf numFmtId="0" fontId="44" fillId="24" borderId="0" applyNumberFormat="0" applyBorder="0" applyAlignment="0" applyProtection="0"/>
    <xf numFmtId="0" fontId="41" fillId="28" borderId="0" applyNumberFormat="0" applyBorder="0" applyAlignment="0" applyProtection="0"/>
    <xf numFmtId="0" fontId="44" fillId="28" borderId="0" applyNumberFormat="0" applyBorder="0" applyAlignment="0" applyProtection="0"/>
    <xf numFmtId="0" fontId="41" fillId="32" borderId="0" applyNumberFormat="0" applyBorder="0" applyAlignment="0" applyProtection="0"/>
    <xf numFmtId="0" fontId="44" fillId="32" borderId="0" applyNumberFormat="0" applyBorder="0" applyAlignment="0" applyProtection="0"/>
    <xf numFmtId="0" fontId="41" fillId="36" borderId="0" applyNumberFormat="0" applyBorder="0" applyAlignment="0" applyProtection="0"/>
    <xf numFmtId="0" fontId="44" fillId="36" borderId="0" applyNumberFormat="0" applyBorder="0" applyAlignment="0" applyProtection="0"/>
    <xf numFmtId="0" fontId="41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0" applyNumberFormat="0" applyBorder="0" applyAlignment="0" applyProtection="0"/>
    <xf numFmtId="0" fontId="46" fillId="14" borderId="8" applyNumberFormat="0" applyAlignment="0" applyProtection="0"/>
    <xf numFmtId="0" fontId="47" fillId="15" borderId="11" applyNumberFormat="0" applyAlignment="0" applyProtection="0"/>
    <xf numFmtId="0" fontId="4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8" applyNumberFormat="0" applyAlignment="0" applyProtection="0"/>
    <xf numFmtId="0" fontId="54" fillId="0" borderId="10" applyNumberFormat="0" applyFill="0" applyAlignment="0" applyProtection="0"/>
    <xf numFmtId="0" fontId="55" fillId="12" borderId="0" applyNumberFormat="0" applyBorder="0" applyAlignment="0" applyProtection="0"/>
    <xf numFmtId="0" fontId="56" fillId="12" borderId="0" applyNumberFormat="0" applyBorder="0" applyAlignment="0" applyProtection="0"/>
    <xf numFmtId="0" fontId="27" fillId="0" borderId="0"/>
    <xf numFmtId="0" fontId="9" fillId="16" borderId="12" applyNumberFormat="0" applyFont="0" applyAlignment="0" applyProtection="0"/>
    <xf numFmtId="0" fontId="27" fillId="16" borderId="12" applyNumberFormat="0" applyFont="0" applyAlignment="0" applyProtection="0"/>
    <xf numFmtId="0" fontId="57" fillId="14" borderId="9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60" fillId="0" borderId="13" applyNumberFormat="0" applyFill="0" applyAlignment="0" applyProtection="0"/>
    <xf numFmtId="0" fontId="61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32" fillId="11" borderId="0" applyNumberFormat="0" applyBorder="0" applyAlignment="0" applyProtection="0"/>
    <xf numFmtId="0" fontId="35" fillId="14" borderId="8" applyNumberFormat="0" applyAlignment="0" applyProtection="0"/>
    <xf numFmtId="0" fontId="37" fillId="15" borderId="11" applyNumberFormat="0" applyAlignment="0" applyProtection="0"/>
    <xf numFmtId="0" fontId="39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3" fillId="13" borderId="8" applyNumberFormat="0" applyAlignment="0" applyProtection="0"/>
    <xf numFmtId="0" fontId="36" fillId="0" borderId="10" applyNumberFormat="0" applyFill="0" applyAlignment="0" applyProtection="0"/>
    <xf numFmtId="0" fontId="27" fillId="16" borderId="12" applyNumberFormat="0" applyFont="0" applyAlignment="0" applyProtection="0"/>
    <xf numFmtId="0" fontId="34" fillId="14" borderId="9" applyNumberFormat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62" fillId="5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62" fillId="6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2" fillId="6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2" fillId="6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62" fillId="71" borderId="0" applyNumberFormat="0" applyBorder="0" applyAlignment="0" applyProtection="0"/>
    <xf numFmtId="0" fontId="62" fillId="7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62" fillId="7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4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6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3" fillId="74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3" fillId="80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63" fillId="84" borderId="0" applyNumberFormat="0" applyBorder="0" applyAlignment="0" applyProtection="0"/>
    <xf numFmtId="0" fontId="63" fillId="83" borderId="0" applyNumberFormat="0" applyBorder="0" applyAlignment="0" applyProtection="0"/>
    <xf numFmtId="0" fontId="63" fillId="83" borderId="0" applyNumberFormat="0" applyBorder="0" applyAlignment="0" applyProtection="0"/>
    <xf numFmtId="0" fontId="63" fillId="84" borderId="0" applyNumberFormat="0" applyBorder="0" applyAlignment="0" applyProtection="0"/>
    <xf numFmtId="0" fontId="63" fillId="8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2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5" fillId="93" borderId="15" applyNumberFormat="0" applyAlignment="0" applyProtection="0"/>
    <xf numFmtId="0" fontId="65" fillId="93" borderId="15" applyNumberFormat="0" applyAlignment="0" applyProtection="0"/>
    <xf numFmtId="0" fontId="65" fillId="94" borderId="15" applyNumberFormat="0" applyAlignment="0" applyProtection="0"/>
    <xf numFmtId="0" fontId="66" fillId="95" borderId="16" applyNumberFormat="0" applyAlignment="0" applyProtection="0"/>
    <xf numFmtId="0" fontId="66" fillId="95" borderId="16" applyNumberFormat="0" applyAlignment="0" applyProtection="0"/>
    <xf numFmtId="0" fontId="66" fillId="96" borderId="1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0" fillId="0" borderId="0"/>
    <xf numFmtId="0" fontId="62" fillId="0" borderId="0"/>
    <xf numFmtId="0" fontId="67" fillId="0" borderId="0" applyNumberFormat="0" applyFill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67" borderId="15" applyNumberFormat="0" applyAlignment="0" applyProtection="0"/>
    <xf numFmtId="0" fontId="72" fillId="67" borderId="15" applyNumberFormat="0" applyAlignment="0" applyProtection="0"/>
    <xf numFmtId="0" fontId="72" fillId="68" borderId="15" applyNumberFormat="0" applyAlignment="0" applyProtection="0"/>
    <xf numFmtId="0" fontId="73" fillId="0" borderId="20" applyNumberFormat="0" applyFill="0" applyAlignment="0" applyProtection="0"/>
    <xf numFmtId="0" fontId="74" fillId="97" borderId="0" applyNumberFormat="0" applyBorder="0" applyAlignment="0" applyProtection="0"/>
    <xf numFmtId="0" fontId="74" fillId="97" borderId="0" applyNumberFormat="0" applyBorder="0" applyAlignment="0" applyProtection="0"/>
    <xf numFmtId="0" fontId="74" fillId="9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64" fontId="82" fillId="0" borderId="0"/>
    <xf numFmtId="164" fontId="82" fillId="0" borderId="0"/>
    <xf numFmtId="172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11" fillId="100" borderId="21" applyNumberForma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99" borderId="21" applyNumberFormat="0" applyFont="0" applyAlignment="0" applyProtection="0"/>
    <xf numFmtId="0" fontId="62" fillId="99" borderId="21" applyNumberFormat="0" applyFont="0" applyAlignment="0" applyProtection="0"/>
    <xf numFmtId="0" fontId="11" fillId="100" borderId="21" applyNumberFormat="0" applyAlignment="0" applyProtection="0"/>
    <xf numFmtId="0" fontId="75" fillId="93" borderId="22" applyNumberFormat="0" applyAlignment="0" applyProtection="0"/>
    <xf numFmtId="0" fontId="75" fillId="93" borderId="22" applyNumberFormat="0" applyAlignment="0" applyProtection="0"/>
    <xf numFmtId="0" fontId="75" fillId="94" borderId="22" applyNumberFormat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79" fillId="0" borderId="0"/>
    <xf numFmtId="0" fontId="79" fillId="0" borderId="0"/>
    <xf numFmtId="0" fontId="11" fillId="0" borderId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49" fontId="83" fillId="0" borderId="24">
      <alignment horizontal="center" vertical="top" wrapText="1"/>
    </xf>
    <xf numFmtId="49" fontId="83" fillId="0" borderId="24">
      <alignment horizontal="center" vertical="top" wrapText="1"/>
    </xf>
    <xf numFmtId="49" fontId="92" fillId="0" borderId="25">
      <alignment horizontal="center" vertical="top" wrapText="1"/>
    </xf>
    <xf numFmtId="49" fontId="84" fillId="101" borderId="0">
      <alignment horizontal="centerContinuous" vertical="top" wrapText="1"/>
    </xf>
    <xf numFmtId="49" fontId="90" fillId="94" borderId="0">
      <alignment horizontal="center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93" fillId="0" borderId="0">
      <protection locked="0"/>
    </xf>
    <xf numFmtId="43" fontId="85" fillId="0" borderId="0">
      <protection locked="0"/>
    </xf>
    <xf numFmtId="43" fontId="85" fillId="0" borderId="0">
      <protection locked="0"/>
    </xf>
    <xf numFmtId="174" fontId="93" fillId="0" borderId="0">
      <protection locked="0"/>
    </xf>
    <xf numFmtId="167" fontId="85" fillId="0" borderId="0">
      <protection locked="0"/>
    </xf>
    <xf numFmtId="167" fontId="85" fillId="0" borderId="0">
      <protection locked="0"/>
    </xf>
    <xf numFmtId="175" fontId="93" fillId="0" borderId="0">
      <protection locked="0"/>
    </xf>
    <xf numFmtId="168" fontId="85" fillId="0" borderId="0">
      <protection locked="0"/>
    </xf>
    <xf numFmtId="168" fontId="85" fillId="0" borderId="0">
      <protection locked="0"/>
    </xf>
    <xf numFmtId="176" fontId="93" fillId="0" borderId="0">
      <protection locked="0"/>
    </xf>
    <xf numFmtId="169" fontId="85" fillId="0" borderId="0">
      <protection locked="0"/>
    </xf>
    <xf numFmtId="169" fontId="85" fillId="0" borderId="0">
      <protection locked="0"/>
    </xf>
    <xf numFmtId="177" fontId="93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6" fillId="0" borderId="26">
      <protection locked="0"/>
    </xf>
    <xf numFmtId="4" fontId="86" fillId="0" borderId="26">
      <protection locked="0"/>
    </xf>
    <xf numFmtId="4" fontId="94" fillId="0" borderId="26">
      <protection locked="0"/>
    </xf>
    <xf numFmtId="4" fontId="87" fillId="0" borderId="27">
      <protection locked="0"/>
    </xf>
    <xf numFmtId="4" fontId="87" fillId="0" borderId="27">
      <protection locked="0"/>
    </xf>
    <xf numFmtId="4" fontId="95" fillId="0" borderId="27">
      <protection locked="0"/>
    </xf>
    <xf numFmtId="4" fontId="88" fillId="0" borderId="28">
      <protection locked="0"/>
    </xf>
    <xf numFmtId="4" fontId="88" fillId="0" borderId="28">
      <protection locked="0"/>
    </xf>
    <xf numFmtId="4" fontId="96" fillId="0" borderId="28">
      <protection locked="0"/>
    </xf>
    <xf numFmtId="49" fontId="89" fillId="0" borderId="0">
      <alignment horizontal="left" vertical="top" wrapText="1"/>
      <protection locked="0"/>
    </xf>
    <xf numFmtId="49" fontId="89" fillId="0" borderId="0">
      <alignment horizontal="left" vertical="top" wrapText="1"/>
      <protection locked="0"/>
    </xf>
    <xf numFmtId="49" fontId="91" fillId="0" borderId="0">
      <alignment horizontal="left" vertical="top" wrapText="1"/>
      <protection locked="0"/>
    </xf>
    <xf numFmtId="0" fontId="79" fillId="0" borderId="0"/>
    <xf numFmtId="0" fontId="79" fillId="0" borderId="0"/>
    <xf numFmtId="0" fontId="11" fillId="0" borderId="0"/>
    <xf numFmtId="49" fontId="89" fillId="0" borderId="0">
      <alignment horizontal="left" vertical="top"/>
      <protection locked="0"/>
    </xf>
    <xf numFmtId="49" fontId="89" fillId="0" borderId="0">
      <alignment horizontal="left" vertical="top"/>
      <protection locked="0"/>
    </xf>
    <xf numFmtId="49" fontId="91" fillId="0" borderId="0">
      <alignment horizontal="left" vertical="top"/>
      <protection locked="0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18" borderId="0" applyNumberFormat="0" applyBorder="0" applyAlignment="0" applyProtection="0"/>
    <xf numFmtId="0" fontId="8" fillId="18" borderId="0" applyNumberFormat="0" applyBorder="0" applyAlignment="0" applyProtection="0"/>
    <xf numFmtId="0" fontId="97" fillId="57" borderId="0" applyNumberFormat="0" applyBorder="0" applyAlignment="0" applyProtection="0"/>
    <xf numFmtId="0" fontId="27" fillId="22" borderId="0" applyNumberFormat="0" applyBorder="0" applyAlignment="0" applyProtection="0"/>
    <xf numFmtId="0" fontId="8" fillId="22" borderId="0" applyNumberFormat="0" applyBorder="0" applyAlignment="0" applyProtection="0"/>
    <xf numFmtId="0" fontId="97" fillId="59" borderId="0" applyNumberFormat="0" applyBorder="0" applyAlignment="0" applyProtection="0"/>
    <xf numFmtId="0" fontId="27" fillId="26" borderId="0" applyNumberFormat="0" applyBorder="0" applyAlignment="0" applyProtection="0"/>
    <xf numFmtId="0" fontId="8" fillId="26" borderId="0" applyNumberFormat="0" applyBorder="0" applyAlignment="0" applyProtection="0"/>
    <xf numFmtId="0" fontId="97" fillId="61" borderId="0" applyNumberFormat="0" applyBorder="0" applyAlignment="0" applyProtection="0"/>
    <xf numFmtId="0" fontId="27" fillId="30" borderId="0" applyNumberFormat="0" applyBorder="0" applyAlignment="0" applyProtection="0"/>
    <xf numFmtId="0" fontId="8" fillId="30" borderId="0" applyNumberFormat="0" applyBorder="0" applyAlignment="0" applyProtection="0"/>
    <xf numFmtId="0" fontId="97" fillId="63" borderId="0" applyNumberFormat="0" applyBorder="0" applyAlignment="0" applyProtection="0"/>
    <xf numFmtId="0" fontId="97" fillId="65" borderId="0" applyNumberFormat="0" applyBorder="0" applyAlignment="0" applyProtection="0"/>
    <xf numFmtId="0" fontId="97" fillId="67" borderId="0" applyNumberFormat="0" applyBorder="0" applyAlignment="0" applyProtection="0"/>
    <xf numFmtId="0" fontId="97" fillId="69" borderId="0" applyNumberFormat="0" applyBorder="0" applyAlignment="0" applyProtection="0"/>
    <xf numFmtId="0" fontId="97" fillId="71" borderId="0" applyNumberFormat="0" applyBorder="0" applyAlignment="0" applyProtection="0"/>
    <xf numFmtId="0" fontId="27" fillId="27" borderId="0" applyNumberFormat="0" applyBorder="0" applyAlignment="0" applyProtection="0"/>
    <xf numFmtId="0" fontId="8" fillId="27" borderId="0" applyNumberFormat="0" applyBorder="0" applyAlignment="0" applyProtection="0"/>
    <xf numFmtId="0" fontId="97" fillId="73" borderId="0" applyNumberFormat="0" applyBorder="0" applyAlignment="0" applyProtection="0"/>
    <xf numFmtId="0" fontId="97" fillId="63" borderId="0" applyNumberFormat="0" applyBorder="0" applyAlignment="0" applyProtection="0"/>
    <xf numFmtId="0" fontId="97" fillId="69" borderId="0" applyNumberFormat="0" applyBorder="0" applyAlignment="0" applyProtection="0"/>
    <xf numFmtId="0" fontId="97" fillId="75" borderId="0" applyNumberFormat="0" applyBorder="0" applyAlignment="0" applyProtection="0"/>
    <xf numFmtId="0" fontId="99" fillId="77" borderId="0" applyNumberFormat="0" applyBorder="0" applyAlignment="0" applyProtection="0"/>
    <xf numFmtId="0" fontId="99" fillId="71" borderId="0" applyNumberFormat="0" applyBorder="0" applyAlignment="0" applyProtection="0"/>
    <xf numFmtId="0" fontId="44" fillId="28" borderId="0" applyNumberFormat="0" applyBorder="0" applyAlignment="0" applyProtection="0"/>
    <xf numFmtId="0" fontId="99" fillId="73" borderId="0" applyNumberFormat="0" applyBorder="0" applyAlignment="0" applyProtection="0"/>
    <xf numFmtId="0" fontId="44" fillId="32" borderId="0" applyNumberFormat="0" applyBorder="0" applyAlignment="0" applyProtection="0"/>
    <xf numFmtId="0" fontId="99" fillId="79" borderId="0" applyNumberFormat="0" applyBorder="0" applyAlignment="0" applyProtection="0"/>
    <xf numFmtId="0" fontId="99" fillId="81" borderId="0" applyNumberFormat="0" applyBorder="0" applyAlignment="0" applyProtection="0"/>
    <xf numFmtId="0" fontId="44" fillId="40" borderId="0" applyNumberFormat="0" applyBorder="0" applyAlignment="0" applyProtection="0"/>
    <xf numFmtId="0" fontId="99" fillId="83" borderId="0" applyNumberFormat="0" applyBorder="0" applyAlignment="0" applyProtection="0"/>
    <xf numFmtId="0" fontId="99" fillId="85" borderId="0" applyNumberFormat="0" applyBorder="0" applyAlignment="0" applyProtection="0"/>
    <xf numFmtId="0" fontId="99" fillId="87" borderId="0" applyNumberFormat="0" applyBorder="0" applyAlignment="0" applyProtection="0"/>
    <xf numFmtId="0" fontId="99" fillId="89" borderId="0" applyNumberFormat="0" applyBorder="0" applyAlignment="0" applyProtection="0"/>
    <xf numFmtId="0" fontId="99" fillId="79" borderId="0" applyNumberFormat="0" applyBorder="0" applyAlignment="0" applyProtection="0"/>
    <xf numFmtId="0" fontId="99" fillId="81" borderId="0" applyNumberFormat="0" applyBorder="0" applyAlignment="0" applyProtection="0"/>
    <xf numFmtId="0" fontId="99" fillId="91" borderId="0" applyNumberFormat="0" applyBorder="0" applyAlignment="0" applyProtection="0"/>
    <xf numFmtId="0" fontId="100" fillId="59" borderId="0" applyNumberFormat="0" applyBorder="0" applyAlignment="0" applyProtection="0"/>
    <xf numFmtId="0" fontId="101" fillId="93" borderId="15" applyNumberFormat="0" applyAlignment="0" applyProtection="0"/>
    <xf numFmtId="0" fontId="46" fillId="14" borderId="8" applyNumberFormat="0" applyAlignment="0" applyProtection="0"/>
    <xf numFmtId="0" fontId="65" fillId="93" borderId="15" applyNumberFormat="0" applyAlignment="0" applyProtection="0"/>
    <xf numFmtId="0" fontId="102" fillId="95" borderId="1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7" fillId="0" borderId="0"/>
    <xf numFmtId="0" fontId="97" fillId="0" borderId="0"/>
    <xf numFmtId="0" fontId="62" fillId="0" borderId="0"/>
    <xf numFmtId="0" fontId="80" fillId="0" borderId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4" fillId="61" borderId="0" applyNumberFormat="0" applyBorder="0" applyAlignment="0" applyProtection="0"/>
    <xf numFmtId="0" fontId="105" fillId="0" borderId="17" applyNumberFormat="0" applyFill="0" applyAlignment="0" applyProtection="0"/>
    <xf numFmtId="0" fontId="69" fillId="0" borderId="17" applyNumberFormat="0" applyFill="0" applyAlignment="0" applyProtection="0"/>
    <xf numFmtId="0" fontId="106" fillId="0" borderId="18" applyNumberFormat="0" applyFill="0" applyAlignment="0" applyProtection="0"/>
    <xf numFmtId="0" fontId="70" fillId="0" borderId="18" applyNumberFormat="0" applyFill="0" applyAlignment="0" applyProtection="0"/>
    <xf numFmtId="0" fontId="107" fillId="0" borderId="19" applyNumberFormat="0" applyFill="0" applyAlignment="0" applyProtection="0"/>
    <xf numFmtId="0" fontId="71" fillId="0" borderId="19" applyNumberFormat="0" applyFill="0" applyAlignment="0" applyProtection="0"/>
    <xf numFmtId="0" fontId="10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8" fillId="67" borderId="15" applyNumberFormat="0" applyAlignment="0" applyProtection="0"/>
    <xf numFmtId="0" fontId="109" fillId="0" borderId="20" applyNumberFormat="0" applyFill="0" applyAlignment="0" applyProtection="0"/>
    <xf numFmtId="0" fontId="73" fillId="0" borderId="20" applyNumberFormat="0" applyFill="0" applyAlignment="0" applyProtection="0"/>
    <xf numFmtId="0" fontId="110" fillId="97" borderId="0" applyNumberFormat="0" applyBorder="0" applyAlignment="0" applyProtection="0"/>
    <xf numFmtId="0" fontId="97" fillId="0" borderId="0"/>
    <xf numFmtId="0" fontId="97" fillId="0" borderId="0"/>
    <xf numFmtId="0" fontId="62" fillId="0" borderId="0"/>
    <xf numFmtId="0" fontId="97" fillId="0" borderId="0"/>
    <xf numFmtId="0" fontId="97" fillId="0" borderId="0"/>
    <xf numFmtId="0" fontId="62" fillId="0" borderId="0"/>
    <xf numFmtId="0" fontId="97" fillId="0" borderId="0"/>
    <xf numFmtId="0" fontId="62" fillId="0" borderId="0"/>
    <xf numFmtId="0" fontId="11" fillId="0" borderId="0"/>
    <xf numFmtId="0" fontId="97" fillId="0" borderId="0"/>
    <xf numFmtId="0" fontId="62" fillId="0" borderId="0"/>
    <xf numFmtId="0" fontId="27" fillId="0" borderId="0"/>
    <xf numFmtId="0" fontId="27" fillId="0" borderId="0"/>
    <xf numFmtId="0" fontId="8" fillId="0" borderId="0"/>
    <xf numFmtId="164" fontId="115" fillId="0" borderId="0"/>
    <xf numFmtId="0" fontId="97" fillId="0" borderId="0"/>
    <xf numFmtId="164" fontId="82" fillId="0" borderId="0"/>
    <xf numFmtId="0" fontId="11" fillId="0" borderId="0"/>
    <xf numFmtId="0" fontId="97" fillId="0" borderId="0"/>
    <xf numFmtId="0" fontId="11" fillId="0" borderId="0"/>
    <xf numFmtId="0" fontId="97" fillId="0" borderId="0"/>
    <xf numFmtId="0" fontId="116" fillId="0" borderId="0" applyNumberFormat="0" applyFill="0" applyBorder="0" applyProtection="0">
      <alignment vertical="top" wrapText="1"/>
    </xf>
    <xf numFmtId="0" fontId="97" fillId="0" borderId="0"/>
    <xf numFmtId="0" fontId="116" fillId="0" borderId="0" applyNumberFormat="0" applyFill="0" applyBorder="0" applyProtection="0">
      <alignment vertical="top" wrapText="1"/>
    </xf>
    <xf numFmtId="0" fontId="27" fillId="16" borderId="12" applyNumberFormat="0" applyFont="0" applyAlignment="0" applyProtection="0"/>
    <xf numFmtId="0" fontId="8" fillId="16" borderId="12" applyNumberFormat="0" applyFont="0" applyAlignment="0" applyProtection="0"/>
    <xf numFmtId="0" fontId="97" fillId="99" borderId="21" applyNumberFormat="0" applyFont="0" applyAlignment="0" applyProtection="0"/>
    <xf numFmtId="0" fontId="111" fillId="93" borderId="22" applyNumberFormat="0" applyAlignment="0" applyProtection="0"/>
    <xf numFmtId="9" fontId="97" fillId="0" borderId="0" applyFill="0" applyBorder="0" applyAlignment="0" applyProtection="0"/>
    <xf numFmtId="9" fontId="97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98" fillId="0" borderId="0"/>
    <xf numFmtId="0" fontId="1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3" fillId="0" borderId="23" applyNumberFormat="0" applyFill="0" applyAlignment="0" applyProtection="0"/>
    <xf numFmtId="0" fontId="77" fillId="0" borderId="23" applyNumberFormat="0" applyFill="0" applyAlignment="0" applyProtection="0"/>
    <xf numFmtId="0" fontId="1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8" fillId="0" borderId="0"/>
    <xf numFmtId="0" fontId="8" fillId="0" borderId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6" borderId="12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27" fillId="0" borderId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12" applyNumberFormat="0" applyFont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49" fontId="90" fillId="94" borderId="0">
      <alignment horizontal="center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12" applyNumberFormat="0" applyFont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5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33" fillId="13" borderId="8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17" borderId="0" applyNumberFormat="0" applyBorder="0" applyAlignment="0" applyProtection="0"/>
    <xf numFmtId="0" fontId="32" fillId="11" borderId="0" applyNumberFormat="0" applyBorder="0" applyAlignment="0" applyProtection="0"/>
    <xf numFmtId="0" fontId="4" fillId="27" borderId="0" applyNumberFormat="0" applyBorder="0" applyAlignment="0" applyProtection="0"/>
    <xf numFmtId="0" fontId="41" fillId="21" borderId="0" applyNumberFormat="0" applyBorder="0" applyAlignment="0" applyProtection="0"/>
    <xf numFmtId="0" fontId="4" fillId="0" borderId="0"/>
    <xf numFmtId="0" fontId="39" fillId="0" borderId="0" applyNumberFormat="0" applyFill="0" applyBorder="0" applyAlignment="0" applyProtection="0"/>
    <xf numFmtId="0" fontId="37" fillId="15" borderId="11" applyNumberFormat="0" applyAlignment="0" applyProtection="0"/>
    <xf numFmtId="0" fontId="41" fillId="37" borderId="0" applyNumberFormat="0" applyBorder="0" applyAlignment="0" applyProtection="0"/>
    <xf numFmtId="0" fontId="41" fillId="29" borderId="0" applyNumberFormat="0" applyBorder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11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28" fillId="0" borderId="5" applyNumberFormat="0" applyFill="0" applyAlignment="0" applyProtection="0"/>
    <xf numFmtId="0" fontId="4" fillId="22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40" fillId="0" borderId="13" applyNumberFormat="0" applyFill="0" applyAlignment="0" applyProtection="0"/>
    <xf numFmtId="0" fontId="31" fillId="10" borderId="0" applyNumberFormat="0" applyBorder="0" applyAlignment="0" applyProtection="0"/>
    <xf numFmtId="0" fontId="4" fillId="16" borderId="12" applyNumberFormat="0" applyFont="0" applyAlignment="0" applyProtection="0"/>
    <xf numFmtId="0" fontId="4" fillId="26" borderId="0" applyNumberFormat="0" applyBorder="0" applyAlignment="0" applyProtection="0"/>
    <xf numFmtId="0" fontId="29" fillId="0" borderId="6" applyNumberFormat="0" applyFill="0" applyAlignment="0" applyProtection="0"/>
    <xf numFmtId="0" fontId="4" fillId="18" borderId="0" applyNumberFormat="0" applyBorder="0" applyAlignment="0" applyProtection="0"/>
    <xf numFmtId="0" fontId="41" fillId="25" borderId="0" applyNumberFormat="0" applyBorder="0" applyAlignment="0" applyProtection="0"/>
    <xf numFmtId="0" fontId="34" fillId="14" borderId="9" applyNumberFormat="0" applyAlignment="0" applyProtection="0"/>
    <xf numFmtId="0" fontId="35" fillId="14" borderId="8" applyNumberFormat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6" borderId="12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12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12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</cellStyleXfs>
  <cellXfs count="469">
    <xf numFmtId="0" fontId="0" fillId="0" borderId="0" xfId="0"/>
    <xf numFmtId="49" fontId="13" fillId="0" borderId="0" xfId="1" applyNumberFormat="1" applyFont="1" applyAlignment="1">
      <alignment vertical="top"/>
    </xf>
    <xf numFmtId="49" fontId="12" fillId="6" borderId="1" xfId="1" quotePrefix="1" applyNumberFormat="1" applyFont="1" applyFill="1" applyBorder="1" applyAlignment="1">
      <alignment horizontal="left" vertical="top"/>
    </xf>
    <xf numFmtId="4" fontId="12" fillId="6" borderId="1" xfId="1" quotePrefix="1" applyNumberFormat="1" applyFont="1" applyFill="1" applyBorder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center" vertical="top"/>
    </xf>
    <xf numFmtId="49" fontId="13" fillId="0" borderId="1" xfId="1" quotePrefix="1" applyNumberFormat="1" applyFont="1" applyFill="1" applyBorder="1" applyAlignment="1">
      <alignment horizontal="left" vertical="top"/>
    </xf>
    <xf numFmtId="4" fontId="13" fillId="0" borderId="1" xfId="1" quotePrefix="1" applyNumberFormat="1" applyFont="1" applyFill="1" applyBorder="1" applyAlignment="1">
      <alignment vertical="top" wrapText="1"/>
    </xf>
    <xf numFmtId="49" fontId="13" fillId="0" borderId="1" xfId="1" applyNumberFormat="1" applyFont="1" applyFill="1" applyBorder="1" applyAlignment="1">
      <alignment horizontal="center" vertical="top"/>
    </xf>
    <xf numFmtId="49" fontId="13" fillId="0" borderId="1" xfId="1" quotePrefix="1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 wrapText="1"/>
    </xf>
    <xf numFmtId="49" fontId="13" fillId="0" borderId="0" xfId="1" applyNumberFormat="1" applyFont="1" applyFill="1" applyAlignment="1">
      <alignment vertical="top"/>
    </xf>
    <xf numFmtId="49" fontId="12" fillId="0" borderId="0" xfId="1" applyNumberFormat="1" applyFont="1" applyAlignment="1">
      <alignment vertical="top"/>
    </xf>
    <xf numFmtId="49" fontId="13" fillId="0" borderId="1" xfId="1" quotePrefix="1" applyNumberFormat="1" applyFont="1" applyFill="1" applyBorder="1" applyAlignment="1">
      <alignment horizontal="left" vertical="center"/>
    </xf>
    <xf numFmtId="4" fontId="13" fillId="0" borderId="1" xfId="1" quotePrefix="1" applyNumberFormat="1" applyFont="1" applyFill="1" applyBorder="1" applyAlignment="1">
      <alignment vertical="center" wrapText="1"/>
    </xf>
    <xf numFmtId="49" fontId="13" fillId="0" borderId="1" xfId="1" quotePrefix="1" applyNumberFormat="1" applyFont="1" applyFill="1" applyBorder="1" applyAlignment="1">
      <alignment horizontal="center" vertical="center"/>
    </xf>
    <xf numFmtId="49" fontId="13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2" fillId="8" borderId="1" xfId="1" quotePrefix="1" applyNumberFormat="1" applyFont="1" applyFill="1" applyBorder="1" applyAlignment="1">
      <alignment horizontal="left" vertical="top"/>
    </xf>
    <xf numFmtId="49" fontId="13" fillId="0" borderId="1" xfId="1" quotePrefix="1" applyNumberFormat="1" applyFont="1" applyBorder="1" applyAlignment="1">
      <alignment vertical="center" wrapText="1"/>
    </xf>
    <xf numFmtId="49" fontId="13" fillId="0" borderId="1" xfId="1" quotePrefix="1" applyNumberFormat="1" applyFont="1" applyFill="1" applyBorder="1" applyAlignment="1">
      <alignment vertical="center" wrapText="1"/>
    </xf>
    <xf numFmtId="4" fontId="17" fillId="0" borderId="1" xfId="1" quotePrefix="1" applyNumberFormat="1" applyFont="1" applyFill="1" applyBorder="1" applyAlignment="1" applyProtection="1">
      <alignment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49" fontId="12" fillId="8" borderId="1" xfId="1" quotePrefix="1" applyNumberFormat="1" applyFont="1" applyFill="1" applyBorder="1" applyAlignment="1">
      <alignment vertical="top" wrapText="1"/>
    </xf>
    <xf numFmtId="4" fontId="13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7" fillId="0" borderId="1" xfId="1" quotePrefix="1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left" vertical="center" wrapText="1"/>
    </xf>
    <xf numFmtId="49" fontId="17" fillId="0" borderId="1" xfId="1" quotePrefix="1" applyNumberFormat="1" applyFont="1" applyFill="1" applyBorder="1" applyAlignment="1">
      <alignment horizontal="center" vertical="center"/>
    </xf>
    <xf numFmtId="49" fontId="13" fillId="8" borderId="1" xfId="1" quotePrefix="1" applyNumberFormat="1" applyFont="1" applyFill="1" applyBorder="1" applyAlignment="1">
      <alignment horizontal="center" vertical="top"/>
    </xf>
    <xf numFmtId="0" fontId="13" fillId="0" borderId="0" xfId="2" applyFont="1" applyAlignment="1">
      <alignment vertical="top"/>
    </xf>
    <xf numFmtId="0" fontId="13" fillId="0" borderId="1" xfId="2" applyFont="1" applyFill="1" applyBorder="1" applyAlignment="1">
      <alignment horizontal="left" vertical="top" wrapText="1"/>
    </xf>
    <xf numFmtId="0" fontId="12" fillId="6" borderId="1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left" vertical="center"/>
    </xf>
    <xf numFmtId="49" fontId="12" fillId="6" borderId="1" xfId="1" quotePrefix="1" applyNumberFormat="1" applyFont="1" applyFill="1" applyBorder="1" applyAlignment="1">
      <alignment vertical="center" wrapText="1"/>
    </xf>
    <xf numFmtId="49" fontId="12" fillId="43" borderId="1" xfId="2" applyNumberFormat="1" applyFont="1" applyFill="1" applyBorder="1" applyAlignment="1">
      <alignment vertical="top"/>
    </xf>
    <xf numFmtId="49" fontId="12" fillId="43" borderId="1" xfId="2" applyNumberFormat="1" applyFont="1" applyFill="1" applyBorder="1" applyAlignment="1">
      <alignment horizontal="center" vertical="top"/>
    </xf>
    <xf numFmtId="49" fontId="12" fillId="6" borderId="1" xfId="1" applyNumberFormat="1" applyFont="1" applyFill="1" applyBorder="1" applyAlignment="1">
      <alignment horizontal="left" vertical="top"/>
    </xf>
    <xf numFmtId="0" fontId="13" fillId="6" borderId="1" xfId="2" applyFont="1" applyFill="1" applyBorder="1" applyAlignment="1">
      <alignment horizontal="center" vertical="top"/>
    </xf>
    <xf numFmtId="49" fontId="13" fillId="0" borderId="1" xfId="1" applyNumberFormat="1" applyFont="1" applyBorder="1" applyAlignment="1">
      <alignment horizontal="left" vertical="top"/>
    </xf>
    <xf numFmtId="0" fontId="13" fillId="0" borderId="1" xfId="2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vertical="top" wrapText="1"/>
    </xf>
    <xf numFmtId="49" fontId="12" fillId="6" borderId="1" xfId="2" applyNumberFormat="1" applyFont="1" applyFill="1" applyBorder="1" applyAlignment="1">
      <alignment vertical="top"/>
    </xf>
    <xf numFmtId="49" fontId="12" fillId="6" borderId="1" xfId="2" applyNumberFormat="1" applyFont="1" applyFill="1" applyBorder="1" applyAlignment="1">
      <alignment horizontal="center" vertical="top"/>
    </xf>
    <xf numFmtId="0" fontId="12" fillId="6" borderId="1" xfId="2" applyFont="1" applyFill="1" applyBorder="1" applyAlignment="1">
      <alignment horizontal="justify" vertical="top" wrapText="1"/>
    </xf>
    <xf numFmtId="0" fontId="13" fillId="6" borderId="1" xfId="2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left" vertical="top"/>
    </xf>
    <xf numFmtId="0" fontId="12" fillId="6" borderId="1" xfId="2" applyFont="1" applyFill="1" applyBorder="1" applyAlignment="1">
      <alignment horizontal="center" vertical="top" wrapText="1"/>
    </xf>
    <xf numFmtId="0" fontId="12" fillId="6" borderId="1" xfId="2" applyFont="1" applyFill="1" applyBorder="1" applyAlignment="1">
      <alignment vertical="top" wrapText="1"/>
    </xf>
    <xf numFmtId="0" fontId="13" fillId="0" borderId="14" xfId="2" applyFont="1" applyFill="1" applyBorder="1" applyAlignment="1">
      <alignment vertical="top" wrapText="1"/>
    </xf>
    <xf numFmtId="49" fontId="13" fillId="0" borderId="0" xfId="1" applyNumberFormat="1" applyFont="1" applyAlignment="1">
      <alignment horizontal="right" vertical="center"/>
    </xf>
    <xf numFmtId="49" fontId="12" fillId="46" borderId="1" xfId="2" applyNumberFormat="1" applyFont="1" applyFill="1" applyBorder="1" applyAlignment="1">
      <alignment horizontal="left" vertical="top" wrapText="1"/>
    </xf>
    <xf numFmtId="0" fontId="12" fillId="46" borderId="1" xfId="2" applyFont="1" applyFill="1" applyBorder="1" applyAlignment="1">
      <alignment horizontal="left" vertical="top" wrapText="1"/>
    </xf>
    <xf numFmtId="0" fontId="12" fillId="46" borderId="1" xfId="2" applyFont="1" applyFill="1" applyBorder="1" applyAlignment="1">
      <alignment horizontal="center" vertical="top" wrapText="1"/>
    </xf>
    <xf numFmtId="49" fontId="12" fillId="6" borderId="1" xfId="1" quotePrefix="1" applyNumberFormat="1" applyFont="1" applyFill="1" applyBorder="1" applyAlignment="1">
      <alignment horizontal="left" vertical="top" wrapText="1"/>
    </xf>
    <xf numFmtId="49" fontId="13" fillId="0" borderId="1" xfId="1" quotePrefix="1" applyNumberFormat="1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2" applyNumberFormat="1" applyFont="1" applyFill="1" applyBorder="1" applyAlignment="1">
      <alignment horizontal="left" vertical="top" wrapText="1"/>
    </xf>
    <xf numFmtId="0" fontId="13" fillId="7" borderId="1" xfId="2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vertical="center" wrapText="1"/>
    </xf>
    <xf numFmtId="0" fontId="13" fillId="0" borderId="1" xfId="2" applyFont="1" applyBorder="1" applyAlignment="1">
      <alignment horizontal="center" vertical="top" wrapText="1"/>
    </xf>
    <xf numFmtId="0" fontId="12" fillId="6" borderId="1" xfId="2" applyFont="1" applyFill="1" applyBorder="1" applyAlignment="1">
      <alignment horizontal="left" vertical="center" wrapText="1"/>
    </xf>
    <xf numFmtId="49" fontId="12" fillId="56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2" applyFont="1" applyAlignment="1">
      <alignment vertical="center"/>
    </xf>
    <xf numFmtId="0" fontId="12" fillId="56" borderId="1" xfId="2" applyFont="1" applyFill="1" applyBorder="1" applyAlignment="1" applyProtection="1">
      <alignment horizontal="left" vertical="center" wrapText="1"/>
      <protection locked="0"/>
    </xf>
    <xf numFmtId="49" fontId="12" fillId="9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6" borderId="1" xfId="2" applyFont="1" applyFill="1" applyBorder="1" applyAlignment="1">
      <alignment horizontal="center" vertical="center"/>
    </xf>
    <xf numFmtId="0" fontId="12" fillId="9" borderId="1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Border="1" applyAlignment="1">
      <alignment horizontal="left" vertical="center" wrapText="1"/>
    </xf>
    <xf numFmtId="0" fontId="13" fillId="0" borderId="0" xfId="2" applyFont="1" applyAlignment="1">
      <alignment horizontal="right" vertical="top"/>
    </xf>
    <xf numFmtId="0" fontId="13" fillId="0" borderId="0" xfId="1" applyFont="1" applyAlignment="1">
      <alignment vertical="top"/>
    </xf>
    <xf numFmtId="0" fontId="13" fillId="0" borderId="0" xfId="1" applyNumberFormat="1" applyFont="1" applyBorder="1" applyAlignment="1">
      <alignment horizontal="left" vertical="top"/>
    </xf>
    <xf numFmtId="4" fontId="13" fillId="0" borderId="0" xfId="1" applyNumberFormat="1" applyFont="1" applyBorder="1" applyAlignment="1">
      <alignment horizontal="left" vertical="top"/>
    </xf>
    <xf numFmtId="0" fontId="13" fillId="0" borderId="0" xfId="1" applyNumberFormat="1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49" fontId="22" fillId="0" borderId="0" xfId="1" applyNumberFormat="1" applyFont="1" applyAlignment="1">
      <alignment horizontal="center" vertical="top"/>
    </xf>
    <xf numFmtId="4" fontId="13" fillId="0" borderId="0" xfId="1" applyNumberFormat="1" applyFont="1" applyAlignment="1">
      <alignment horizontal="center" vertical="top" wrapText="1"/>
    </xf>
    <xf numFmtId="4" fontId="16" fillId="0" borderId="0" xfId="1" applyNumberFormat="1" applyFont="1" applyAlignment="1">
      <alignment vertical="top" wrapText="1"/>
    </xf>
    <xf numFmtId="4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center" vertical="top"/>
    </xf>
    <xf numFmtId="49" fontId="12" fillId="45" borderId="1" xfId="2" applyNumberFormat="1" applyFont="1" applyFill="1" applyBorder="1" applyAlignment="1" applyProtection="1">
      <alignment horizontal="left" vertical="top" wrapText="1"/>
      <protection locked="0"/>
    </xf>
    <xf numFmtId="0" fontId="12" fillId="45" borderId="1" xfId="2" applyFont="1" applyFill="1" applyBorder="1" applyAlignment="1" applyProtection="1">
      <alignment horizontal="left" vertical="top" wrapText="1"/>
      <protection locked="0"/>
    </xf>
    <xf numFmtId="4" fontId="12" fillId="45" borderId="1" xfId="2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>
      <alignment horizontal="left" vertical="top"/>
    </xf>
    <xf numFmtId="4" fontId="12" fillId="44" borderId="3" xfId="2" applyNumberFormat="1" applyFont="1" applyFill="1" applyBorder="1" applyAlignment="1">
      <alignment vertical="top"/>
    </xf>
    <xf numFmtId="4" fontId="12" fillId="44" borderId="1" xfId="2" applyNumberFormat="1" applyFont="1" applyFill="1" applyBorder="1" applyAlignment="1">
      <alignment vertical="top"/>
    </xf>
    <xf numFmtId="4" fontId="12" fillId="44" borderId="1" xfId="2" applyNumberFormat="1" applyFont="1" applyFill="1" applyBorder="1" applyAlignment="1">
      <alignment horizontal="center" vertical="top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>
      <alignment vertical="top"/>
    </xf>
    <xf numFmtId="49" fontId="13" fillId="0" borderId="0" xfId="1" applyNumberFormat="1" applyFont="1" applyAlignment="1">
      <alignment vertical="top"/>
    </xf>
    <xf numFmtId="49" fontId="13" fillId="0" borderId="0" xfId="1" applyNumberFormat="1" applyFont="1" applyFill="1" applyAlignment="1">
      <alignment vertical="top"/>
    </xf>
    <xf numFmtId="49" fontId="22" fillId="0" borderId="0" xfId="1" applyNumberFormat="1" applyFont="1" applyAlignment="1">
      <alignment horizontal="center"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vertical="top" wrapText="1"/>
    </xf>
    <xf numFmtId="0" fontId="13" fillId="0" borderId="0" xfId="2" applyFont="1" applyFill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49" fontId="13" fillId="7" borderId="0" xfId="1" applyNumberFormat="1" applyFont="1" applyFill="1" applyAlignment="1">
      <alignment vertical="top"/>
    </xf>
    <xf numFmtId="49" fontId="13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Fill="1" applyAlignment="1">
      <alignment vertical="center"/>
    </xf>
    <xf numFmtId="2" fontId="13" fillId="0" borderId="0" xfId="1" applyNumberFormat="1" applyFont="1" applyBorder="1" applyAlignment="1">
      <alignment horizontal="left" vertical="top"/>
    </xf>
    <xf numFmtId="2" fontId="12" fillId="0" borderId="0" xfId="0" applyNumberFormat="1" applyFont="1" applyAlignment="1">
      <alignment horizontal="center"/>
    </xf>
    <xf numFmtId="2" fontId="13" fillId="0" borderId="1" xfId="1" quotePrefix="1" applyNumberFormat="1" applyFont="1" applyFill="1" applyBorder="1" applyAlignment="1">
      <alignment horizontal="left" vertical="top"/>
    </xf>
    <xf numFmtId="2" fontId="13" fillId="0" borderId="0" xfId="1" applyNumberFormat="1" applyFont="1" applyAlignment="1">
      <alignment vertical="top"/>
    </xf>
    <xf numFmtId="49" fontId="12" fillId="3" borderId="1" xfId="2" applyNumberFormat="1" applyFont="1" applyFill="1" applyBorder="1" applyAlignment="1" applyProtection="1">
      <alignment horizontal="left" vertical="center" wrapText="1"/>
      <protection locked="0"/>
    </xf>
    <xf numFmtId="4" fontId="12" fillId="3" borderId="1" xfId="2" applyNumberFormat="1" applyFont="1" applyFill="1" applyBorder="1" applyAlignment="1" applyProtection="1">
      <alignment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49" fontId="12" fillId="4" borderId="1" xfId="2" applyNumberFormat="1" applyFont="1" applyFill="1" applyBorder="1" applyAlignment="1">
      <alignment horizontal="left" vertical="center" wrapText="1"/>
    </xf>
    <xf numFmtId="4" fontId="12" fillId="4" borderId="1" xfId="2" applyNumberFormat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49" fontId="12" fillId="5" borderId="1" xfId="2" applyNumberFormat="1" applyFont="1" applyFill="1" applyBorder="1" applyAlignment="1">
      <alignment horizontal="left" vertical="center"/>
    </xf>
    <xf numFmtId="4" fontId="12" fillId="5" borderId="1" xfId="1" quotePrefix="1" applyNumberFormat="1" applyFont="1" applyFill="1" applyBorder="1" applyAlignment="1">
      <alignment vertical="center" wrapText="1"/>
    </xf>
    <xf numFmtId="49" fontId="12" fillId="5" borderId="1" xfId="1" quotePrefix="1" applyNumberFormat="1" applyFont="1" applyFill="1" applyBorder="1" applyAlignment="1">
      <alignment horizontal="center" vertical="center"/>
    </xf>
    <xf numFmtId="4" fontId="12" fillId="6" borderId="1" xfId="1" quotePrefix="1" applyNumberFormat="1" applyFont="1" applyFill="1" applyBorder="1" applyAlignment="1">
      <alignment vertical="center" wrapText="1"/>
    </xf>
    <xf numFmtId="49" fontId="12" fillId="6" borderId="1" xfId="1" quotePrefix="1" applyNumberFormat="1" applyFont="1" applyFill="1" applyBorder="1" applyAlignment="1">
      <alignment horizontal="center" vertical="center"/>
    </xf>
    <xf numFmtId="2" fontId="13" fillId="0" borderId="1" xfId="1" quotePrefix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" fontId="13" fillId="7" borderId="1" xfId="1" quotePrefix="1" applyNumberFormat="1" applyFont="1" applyFill="1" applyBorder="1" applyAlignment="1">
      <alignment vertical="center" wrapText="1"/>
    </xf>
    <xf numFmtId="4" fontId="13" fillId="0" borderId="1" xfId="1" applyNumberFormat="1" applyFont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horizontal="left" vertical="center"/>
    </xf>
    <xf numFmtId="4" fontId="12" fillId="8" borderId="1" xfId="1" quotePrefix="1" applyNumberFormat="1" applyFont="1" applyFill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vertical="center" wrapText="1"/>
    </xf>
    <xf numFmtId="0" fontId="13" fillId="7" borderId="1" xfId="2" applyFont="1" applyFill="1" applyBorder="1" applyAlignment="1">
      <alignment horizontal="left" vertical="center" wrapText="1"/>
    </xf>
    <xf numFmtId="49" fontId="12" fillId="4" borderId="1" xfId="2" applyNumberFormat="1" applyFont="1" applyFill="1" applyBorder="1" applyAlignment="1">
      <alignment horizontal="left" vertical="center"/>
    </xf>
    <xf numFmtId="49" fontId="12" fillId="5" borderId="1" xfId="1" quotePrefix="1" applyNumberFormat="1" applyFont="1" applyFill="1" applyBorder="1" applyAlignment="1">
      <alignment horizontal="left" vertical="center"/>
    </xf>
    <xf numFmtId="4" fontId="19" fillId="0" borderId="1" xfId="4" applyNumberFormat="1" applyFont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vertical="center" wrapText="1"/>
    </xf>
    <xf numFmtId="49" fontId="13" fillId="7" borderId="1" xfId="1" applyNumberFormat="1" applyFont="1" applyFill="1" applyBorder="1" applyAlignment="1">
      <alignment horizontal="center" vertical="center"/>
    </xf>
    <xf numFmtId="49" fontId="13" fillId="6" borderId="1" xfId="1" quotePrefix="1" applyNumberFormat="1" applyFont="1" applyFill="1" applyBorder="1" applyAlignment="1">
      <alignment horizontal="center" vertical="center"/>
    </xf>
    <xf numFmtId="11" fontId="13" fillId="0" borderId="1" xfId="1" quotePrefix="1" applyNumberFormat="1" applyFont="1" applyFill="1" applyBorder="1" applyAlignment="1">
      <alignment vertical="center" wrapText="1"/>
    </xf>
    <xf numFmtId="4" fontId="13" fillId="0" borderId="1" xfId="1" quotePrefix="1" applyNumberFormat="1" applyFont="1" applyBorder="1" applyAlignment="1">
      <alignment vertical="center" wrapText="1"/>
    </xf>
    <xf numFmtId="49" fontId="13" fillId="8" borderId="1" xfId="1" quotePrefix="1" applyNumberFormat="1" applyFont="1" applyFill="1" applyBorder="1" applyAlignment="1">
      <alignment horizontal="center" vertical="center"/>
    </xf>
    <xf numFmtId="4" fontId="15" fillId="0" borderId="1" xfId="1" quotePrefix="1" applyNumberFormat="1" applyFont="1" applyFill="1" applyBorder="1" applyAlignment="1">
      <alignment vertical="center" wrapText="1"/>
    </xf>
    <xf numFmtId="49" fontId="12" fillId="5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5" borderId="1" xfId="2" applyFont="1" applyFill="1" applyBorder="1" applyAlignment="1" applyProtection="1">
      <alignment horizontal="left" vertical="center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2" quotePrefix="1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0" fontId="12" fillId="4" borderId="1" xfId="6" applyFont="1" applyFill="1" applyBorder="1" applyAlignment="1">
      <alignment horizontal="left" vertical="center"/>
    </xf>
    <xf numFmtId="2" fontId="12" fillId="0" borderId="0" xfId="1" quotePrefix="1" applyNumberFormat="1" applyFont="1" applyBorder="1" applyAlignment="1">
      <alignment horizontal="left" vertical="center"/>
    </xf>
    <xf numFmtId="4" fontId="12" fillId="0" borderId="0" xfId="1" quotePrefix="1" applyNumberFormat="1" applyFont="1" applyBorder="1" applyAlignment="1">
      <alignment vertical="center" wrapText="1"/>
    </xf>
    <xf numFmtId="49" fontId="12" fillId="0" borderId="0" xfId="1" quotePrefix="1" applyNumberFormat="1" applyFont="1" applyBorder="1" applyAlignment="1">
      <alignment horizontal="center" vertical="center"/>
    </xf>
    <xf numFmtId="2" fontId="13" fillId="0" borderId="0" xfId="1" quotePrefix="1" applyNumberFormat="1" applyFont="1" applyBorder="1" applyAlignment="1">
      <alignment horizontal="right" vertical="center"/>
    </xf>
    <xf numFmtId="0" fontId="12" fillId="102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vertical="top" wrapText="1"/>
    </xf>
    <xf numFmtId="49" fontId="12" fillId="42" borderId="1" xfId="2" applyNumberFormat="1" applyFont="1" applyFill="1" applyBorder="1" applyAlignment="1">
      <alignment horizontal="left" vertical="center"/>
    </xf>
    <xf numFmtId="0" fontId="12" fillId="42" borderId="1" xfId="2" applyFont="1" applyFill="1" applyBorder="1" applyAlignment="1">
      <alignment horizontal="left" vertical="center" wrapText="1"/>
    </xf>
    <xf numFmtId="4" fontId="12" fillId="42" borderId="1" xfId="2" applyNumberFormat="1" applyFont="1" applyFill="1" applyBorder="1" applyAlignment="1">
      <alignment horizontal="center" vertical="center" wrapText="1"/>
    </xf>
    <xf numFmtId="49" fontId="12" fillId="6" borderId="1" xfId="1" quotePrefix="1" applyNumberFormat="1" applyFont="1" applyFill="1" applyBorder="1" applyAlignment="1">
      <alignment vertical="center" wrapText="1"/>
    </xf>
    <xf numFmtId="4" fontId="13" fillId="6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49" fontId="12" fillId="6" borderId="1" xfId="1" applyNumberFormat="1" applyFont="1" applyFill="1" applyBorder="1" applyAlignment="1">
      <alignment vertical="center" wrapText="1"/>
    </xf>
    <xf numFmtId="49" fontId="12" fillId="6" borderId="1" xfId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left" vertical="center"/>
    </xf>
    <xf numFmtId="0" fontId="13" fillId="0" borderId="4" xfId="2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0" fontId="13" fillId="0" borderId="0" xfId="1" applyFont="1" applyAlignment="1">
      <alignment vertical="top"/>
    </xf>
    <xf numFmtId="0" fontId="12" fillId="0" borderId="0" xfId="0" applyFont="1" applyAlignment="1">
      <alignment horizontal="center"/>
    </xf>
    <xf numFmtId="4" fontId="13" fillId="0" borderId="0" xfId="1" applyNumberFormat="1" applyFont="1" applyAlignment="1">
      <alignment horizontal="center" vertical="top" wrapText="1"/>
    </xf>
    <xf numFmtId="49" fontId="12" fillId="41" borderId="3" xfId="2" applyNumberFormat="1" applyFont="1" applyFill="1" applyBorder="1" applyAlignment="1" applyProtection="1">
      <alignment horizontal="left" vertical="center" wrapText="1"/>
      <protection locked="0"/>
    </xf>
    <xf numFmtId="0" fontId="12" fillId="41" borderId="1" xfId="2" applyFont="1" applyFill="1" applyBorder="1" applyAlignment="1" applyProtection="1">
      <alignment horizontal="left" vertical="center" wrapText="1"/>
      <protection locked="0"/>
    </xf>
    <xf numFmtId="4" fontId="12" fillId="41" borderId="1" xfId="2" applyNumberFormat="1" applyFont="1" applyFill="1" applyBorder="1" applyAlignment="1" applyProtection="1">
      <alignment horizontal="center" vertical="center" wrapText="1"/>
      <protection locked="0"/>
    </xf>
    <xf numFmtId="0" fontId="118" fillId="41" borderId="1" xfId="2" applyFont="1" applyFill="1" applyBorder="1" applyAlignment="1" applyProtection="1">
      <alignment horizontal="left" vertical="center" wrapText="1"/>
      <protection locked="0"/>
    </xf>
    <xf numFmtId="4" fontId="13" fillId="0" borderId="0" xfId="2" applyNumberFormat="1" applyFont="1" applyFill="1" applyAlignment="1">
      <alignment vertical="top" wrapText="1"/>
    </xf>
    <xf numFmtId="49" fontId="12" fillId="42" borderId="3" xfId="2" applyNumberFormat="1" applyFont="1" applyFill="1" applyBorder="1" applyAlignment="1">
      <alignment horizontal="left" vertical="center" wrapText="1"/>
    </xf>
    <xf numFmtId="49" fontId="12" fillId="102" borderId="1" xfId="2" applyNumberFormat="1" applyFont="1" applyFill="1" applyBorder="1" applyAlignment="1">
      <alignment horizontal="left" vertical="center"/>
    </xf>
    <xf numFmtId="49" fontId="12" fillId="102" borderId="1" xfId="2" applyNumberFormat="1" applyFont="1" applyFill="1" applyBorder="1" applyAlignment="1">
      <alignment horizontal="left" vertical="center" wrapText="1"/>
    </xf>
    <xf numFmtId="4" fontId="13" fillId="0" borderId="1" xfId="1" applyNumberFormat="1" applyFont="1" applyBorder="1" applyAlignment="1">
      <alignment vertical="top" wrapText="1"/>
    </xf>
    <xf numFmtId="4" fontId="13" fillId="7" borderId="1" xfId="1" quotePrefix="1" applyNumberFormat="1" applyFont="1" applyFill="1" applyBorder="1" applyAlignment="1">
      <alignment vertical="top" wrapText="1"/>
    </xf>
    <xf numFmtId="4" fontId="118" fillId="3" borderId="1" xfId="2" applyNumberFormat="1" applyFont="1" applyFill="1" applyBorder="1" applyAlignment="1" applyProtection="1">
      <alignment vertical="top" wrapText="1"/>
      <protection locked="0"/>
    </xf>
    <xf numFmtId="49" fontId="12" fillId="42" borderId="3" xfId="2" applyNumberFormat="1" applyFont="1" applyFill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49" fontId="12" fillId="43" borderId="3" xfId="2" applyNumberFormat="1" applyFont="1" applyFill="1" applyBorder="1" applyAlignment="1">
      <alignment vertical="top"/>
    </xf>
    <xf numFmtId="0" fontId="13" fillId="0" borderId="1" xfId="648" applyFont="1" applyFill="1" applyBorder="1" applyAlignment="1">
      <alignment vertical="center" wrapText="1"/>
    </xf>
    <xf numFmtId="49" fontId="12" fillId="43" borderId="1" xfId="2" applyNumberFormat="1" applyFont="1" applyFill="1" applyBorder="1" applyAlignment="1">
      <alignment vertical="top" wrapText="1"/>
    </xf>
    <xf numFmtId="0" fontId="13" fillId="0" borderId="1" xfId="648" applyFont="1" applyFill="1" applyBorder="1" applyAlignment="1">
      <alignment horizontal="left" vertical="center" wrapText="1"/>
    </xf>
    <xf numFmtId="0" fontId="13" fillId="0" borderId="1" xfId="648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vertical="top" wrapText="1"/>
    </xf>
    <xf numFmtId="4" fontId="16" fillId="0" borderId="0" xfId="2" applyNumberFormat="1" applyFont="1" applyAlignment="1">
      <alignment vertical="top" wrapText="1"/>
    </xf>
    <xf numFmtId="49" fontId="13" fillId="0" borderId="1" xfId="2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wrapText="1"/>
    </xf>
    <xf numFmtId="49" fontId="13" fillId="0" borderId="0" xfId="1" applyNumberFormat="1" applyFont="1" applyAlignment="1">
      <alignment vertical="top"/>
    </xf>
    <xf numFmtId="49" fontId="13" fillId="0" borderId="0" xfId="1" applyNumberFormat="1" applyFont="1" applyFill="1" applyAlignment="1">
      <alignment vertical="top"/>
    </xf>
    <xf numFmtId="49" fontId="13" fillId="0" borderId="0" xfId="1" applyNumberFormat="1" applyFont="1" applyAlignment="1">
      <alignment vertical="center"/>
    </xf>
    <xf numFmtId="0" fontId="13" fillId="0" borderId="0" xfId="2" applyFont="1" applyAlignment="1">
      <alignment vertical="top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0" fontId="13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left" vertical="center"/>
      <protection locked="0"/>
    </xf>
    <xf numFmtId="49" fontId="12" fillId="54" borderId="1" xfId="2" applyNumberFormat="1" applyFont="1" applyFill="1" applyBorder="1" applyAlignment="1" applyProtection="1">
      <alignment horizontal="left" vertical="center" wrapText="1"/>
      <protection locked="0"/>
    </xf>
    <xf numFmtId="4" fontId="12" fillId="5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0" fontId="13" fillId="0" borderId="0" xfId="1" applyNumberFormat="1" applyFont="1" applyBorder="1" applyAlignment="1">
      <alignment horizontal="left" vertical="top"/>
    </xf>
    <xf numFmtId="4" fontId="13" fillId="0" borderId="0" xfId="1" applyNumberFormat="1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4" fontId="13" fillId="0" borderId="0" xfId="1" applyNumberFormat="1" applyFont="1" applyAlignment="1">
      <alignment horizontal="center" vertical="top" wrapText="1"/>
    </xf>
    <xf numFmtId="4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center" vertical="top"/>
    </xf>
    <xf numFmtId="49" fontId="12" fillId="47" borderId="1" xfId="2" applyNumberFormat="1" applyFont="1" applyFill="1" applyBorder="1" applyAlignment="1" applyProtection="1">
      <alignment vertical="center" wrapText="1"/>
      <protection locked="0"/>
    </xf>
    <xf numFmtId="0" fontId="12" fillId="47" borderId="1" xfId="2" applyFont="1" applyFill="1" applyBorder="1" applyAlignment="1" applyProtection="1">
      <alignment horizontal="left" vertical="center" wrapText="1"/>
      <protection locked="0"/>
    </xf>
    <xf numFmtId="0" fontId="12" fillId="47" borderId="1" xfId="2" applyFont="1" applyFill="1" applyBorder="1" applyAlignment="1" applyProtection="1">
      <alignment horizontal="center" vertical="top" wrapText="1"/>
      <protection locked="0"/>
    </xf>
    <xf numFmtId="49" fontId="12" fillId="48" borderId="1" xfId="2" applyNumberFormat="1" applyFont="1" applyFill="1" applyBorder="1" applyAlignment="1" applyProtection="1">
      <alignment vertical="center" wrapText="1"/>
      <protection locked="0"/>
    </xf>
    <xf numFmtId="0" fontId="12" fillId="48" borderId="1" xfId="2" applyFont="1" applyFill="1" applyBorder="1" applyAlignment="1" applyProtection="1">
      <alignment horizontal="left" vertical="center" wrapText="1"/>
      <protection locked="0"/>
    </xf>
    <xf numFmtId="0" fontId="12" fillId="48" borderId="1" xfId="2" applyFont="1" applyFill="1" applyBorder="1" applyAlignment="1" applyProtection="1">
      <alignment horizontal="center" vertical="top" wrapText="1"/>
      <protection locked="0"/>
    </xf>
    <xf numFmtId="2" fontId="13" fillId="0" borderId="1" xfId="1" quotePrefix="1" applyNumberFormat="1" applyFont="1" applyFill="1" applyBorder="1" applyAlignment="1">
      <alignment horizontal="left" vertical="top"/>
    </xf>
    <xf numFmtId="0" fontId="0" fillId="0" borderId="0" xfId="0" applyAlignment="1"/>
    <xf numFmtId="0" fontId="12" fillId="101" borderId="1" xfId="2" applyFont="1" applyFill="1" applyBorder="1" applyAlignment="1" applyProtection="1">
      <alignment horizontal="left" vertical="top" wrapText="1"/>
      <protection locked="0"/>
    </xf>
    <xf numFmtId="49" fontId="12" fillId="2" borderId="1" xfId="2" applyNumberFormat="1" applyFont="1" applyFill="1" applyBorder="1" applyAlignment="1" applyProtection="1">
      <alignment vertical="top" wrapText="1"/>
      <protection locked="0"/>
    </xf>
    <xf numFmtId="0" fontId="12" fillId="2" borderId="1" xfId="2" applyFont="1" applyFill="1" applyBorder="1" applyAlignment="1" applyProtection="1">
      <alignment horizontal="left" vertical="top" wrapText="1"/>
      <protection locked="0"/>
    </xf>
    <xf numFmtId="0" fontId="13" fillId="2" borderId="1" xfId="2" applyFont="1" applyFill="1" applyBorder="1" applyAlignment="1">
      <alignment horizontal="center" vertical="center"/>
    </xf>
    <xf numFmtId="4" fontId="23" fillId="0" borderId="0" xfId="1" quotePrefix="1" applyNumberFormat="1" applyFont="1" applyBorder="1" applyAlignment="1">
      <alignment vertical="center" wrapText="1"/>
    </xf>
    <xf numFmtId="0" fontId="12" fillId="103" borderId="1" xfId="2" applyFont="1" applyFill="1" applyBorder="1" applyAlignment="1" applyProtection="1">
      <alignment horizontal="left" vertical="center"/>
      <protection locked="0"/>
    </xf>
    <xf numFmtId="0" fontId="12" fillId="6" borderId="4" xfId="2" applyFont="1" applyFill="1" applyBorder="1" applyAlignment="1">
      <alignment horizontal="center" vertical="center"/>
    </xf>
    <xf numFmtId="0" fontId="12" fillId="51" borderId="1" xfId="2" applyFont="1" applyFill="1" applyBorder="1" applyAlignment="1" applyProtection="1">
      <alignment horizontal="left" vertical="center" wrapText="1"/>
      <protection locked="0"/>
    </xf>
    <xf numFmtId="4" fontId="13" fillId="0" borderId="0" xfId="2" applyNumberFormat="1" applyFont="1" applyAlignment="1">
      <alignment horizontal="center" vertical="top" wrapText="1"/>
    </xf>
    <xf numFmtId="49" fontId="13" fillId="0" borderId="1" xfId="1" quotePrefix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0" xfId="2" applyNumberFormat="1" applyFont="1" applyAlignment="1">
      <alignment vertical="top"/>
    </xf>
    <xf numFmtId="49" fontId="12" fillId="50" borderId="1" xfId="2" applyNumberFormat="1" applyFont="1" applyFill="1" applyBorder="1" applyAlignment="1" applyProtection="1">
      <alignment vertical="top" wrapText="1"/>
      <protection locked="0"/>
    </xf>
    <xf numFmtId="4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" quotePrefix="1" applyNumberFormat="1" applyFont="1" applyFill="1" applyBorder="1" applyAlignment="1" applyProtection="1">
      <alignment horizontal="left" vertical="top"/>
      <protection locked="0"/>
    </xf>
    <xf numFmtId="49" fontId="12" fillId="6" borderId="1" xfId="2" applyNumberFormat="1" applyFont="1" applyFill="1" applyBorder="1" applyAlignment="1" applyProtection="1">
      <alignment vertical="top"/>
      <protection locked="0"/>
    </xf>
    <xf numFmtId="0" fontId="13" fillId="0" borderId="1" xfId="2" applyNumberFormat="1" applyFont="1" applyFill="1" applyBorder="1" applyAlignment="1" applyProtection="1">
      <alignment horizontal="left" vertical="top" wrapText="1"/>
      <protection locked="0"/>
    </xf>
    <xf numFmtId="0" fontId="13" fillId="0" borderId="1" xfId="2" applyFont="1" applyFill="1" applyBorder="1" applyAlignment="1" applyProtection="1">
      <alignment horizontal="center" vertical="top" wrapText="1"/>
      <protection locked="0"/>
    </xf>
    <xf numFmtId="0" fontId="17" fillId="0" borderId="1" xfId="2" applyFont="1" applyFill="1" applyBorder="1" applyAlignment="1" applyProtection="1">
      <alignment vertical="top" wrapText="1"/>
      <protection locked="0"/>
    </xf>
    <xf numFmtId="0" fontId="17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Fill="1" applyBorder="1" applyAlignment="1" applyProtection="1">
      <alignment vertical="top" wrapText="1"/>
      <protection locked="0"/>
    </xf>
    <xf numFmtId="0" fontId="13" fillId="0" borderId="1" xfId="2" applyFont="1" applyBorder="1" applyAlignment="1" applyProtection="1">
      <alignment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vertical="top" wrapText="1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49" fontId="12" fillId="6" borderId="1" xfId="2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 wrapText="1"/>
    </xf>
    <xf numFmtId="0" fontId="13" fillId="0" borderId="1" xfId="2" applyFont="1" applyFill="1" applyBorder="1" applyAlignment="1">
      <alignment horizontal="center" vertical="center" wrapText="1"/>
    </xf>
    <xf numFmtId="0" fontId="25" fillId="53" borderId="1" xfId="2" applyFont="1" applyFill="1" applyBorder="1" applyAlignment="1" applyProtection="1">
      <alignment horizontal="left" vertical="center" wrapText="1"/>
      <protection locked="0"/>
    </xf>
    <xf numFmtId="0" fontId="13" fillId="8" borderId="1" xfId="2" applyFont="1" applyFill="1" applyBorder="1" applyAlignment="1">
      <alignment horizontal="center" vertical="center"/>
    </xf>
    <xf numFmtId="4" fontId="12" fillId="52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53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8" borderId="1" xfId="2" applyFont="1" applyFill="1" applyBorder="1" applyAlignment="1">
      <alignment horizontal="left" vertical="center" wrapText="1"/>
    </xf>
    <xf numFmtId="0" fontId="12" fillId="52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12" fillId="55" borderId="1" xfId="2" applyFont="1" applyFill="1" applyBorder="1" applyAlignment="1" applyProtection="1">
      <alignment horizontal="left" vertical="center"/>
      <protection locked="0"/>
    </xf>
    <xf numFmtId="0" fontId="13" fillId="52" borderId="1" xfId="2" applyFont="1" applyFill="1" applyBorder="1" applyAlignment="1" applyProtection="1">
      <alignment horizontal="center" vertical="center" wrapText="1"/>
      <protection locked="0"/>
    </xf>
    <xf numFmtId="4" fontId="13" fillId="0" borderId="1" xfId="1" quotePrefix="1" applyNumberFormat="1" applyFont="1" applyFill="1" applyBorder="1" applyAlignment="1">
      <alignment vertical="center" wrapText="1"/>
    </xf>
    <xf numFmtId="49" fontId="12" fillId="51" borderId="1" xfId="2" applyNumberFormat="1" applyFont="1" applyFill="1" applyBorder="1" applyAlignment="1" applyProtection="1">
      <alignment horizontal="left" vertical="center" wrapText="1"/>
      <protection locked="0"/>
    </xf>
    <xf numFmtId="49" fontId="12" fillId="8" borderId="1" xfId="2" applyNumberFormat="1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4" xfId="2" applyFont="1" applyFill="1" applyBorder="1" applyAlignment="1">
      <alignment horizontal="left" vertical="center" wrapText="1"/>
    </xf>
    <xf numFmtId="4" fontId="12" fillId="0" borderId="0" xfId="2" applyNumberFormat="1" applyFont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/>
    </xf>
    <xf numFmtId="0" fontId="12" fillId="51" borderId="1" xfId="2" applyFont="1" applyFill="1" applyBorder="1" applyAlignment="1" applyProtection="1">
      <alignment horizontal="center" vertical="center" wrapText="1"/>
      <protection locked="0"/>
    </xf>
    <xf numFmtId="49" fontId="13" fillId="0" borderId="0" xfId="1" quotePrefix="1" applyNumberFormat="1" applyFont="1" applyFill="1" applyBorder="1" applyAlignment="1">
      <alignment horizontal="center" vertical="top"/>
    </xf>
    <xf numFmtId="0" fontId="12" fillId="52" borderId="1" xfId="2" applyFont="1" applyFill="1" applyBorder="1" applyAlignment="1" applyProtection="1">
      <alignment horizontal="center" vertical="center" wrapText="1"/>
      <protection locked="0"/>
    </xf>
    <xf numFmtId="49" fontId="12" fillId="6" borderId="4" xfId="2" applyNumberFormat="1" applyFont="1" applyFill="1" applyBorder="1" applyAlignment="1">
      <alignment horizontal="left" vertical="center"/>
    </xf>
    <xf numFmtId="0" fontId="12" fillId="6" borderId="1" xfId="2" applyFont="1" applyFill="1" applyBorder="1" applyAlignment="1" applyProtection="1">
      <alignment horizontal="center" vertical="center" wrapText="1"/>
      <protection locked="0"/>
    </xf>
    <xf numFmtId="4" fontId="26" fillId="0" borderId="0" xfId="1" quotePrefix="1" applyNumberFormat="1" applyFont="1" applyBorder="1" applyAlignment="1">
      <alignment vertical="center" wrapText="1"/>
    </xf>
    <xf numFmtId="0" fontId="12" fillId="6" borderId="1" xfId="2" applyFont="1" applyFill="1" applyBorder="1" applyAlignment="1">
      <alignment horizontal="left" vertical="center" wrapText="1"/>
    </xf>
    <xf numFmtId="4" fontId="13" fillId="0" borderId="0" xfId="1" applyNumberFormat="1" applyFont="1" applyAlignment="1">
      <alignment horizontal="center" vertical="top" wrapText="1"/>
    </xf>
    <xf numFmtId="4" fontId="13" fillId="0" borderId="0" xfId="1" quotePrefix="1" applyNumberFormat="1" applyFont="1" applyFill="1" applyBorder="1" applyAlignment="1">
      <alignment vertical="top" wrapText="1"/>
    </xf>
    <xf numFmtId="49" fontId="12" fillId="52" borderId="1" xfId="2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1" quotePrefix="1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left" vertical="center" wrapText="1"/>
      <protection locked="0"/>
    </xf>
    <xf numFmtId="49" fontId="12" fillId="6" borderId="1" xfId="2" applyNumberFormat="1" applyFont="1" applyFill="1" applyBorder="1" applyAlignment="1">
      <alignment horizontal="left" vertical="center"/>
    </xf>
    <xf numFmtId="0" fontId="12" fillId="8" borderId="1" xfId="2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>
      <alignment horizontal="center" vertical="top"/>
    </xf>
    <xf numFmtId="0" fontId="0" fillId="0" borderId="0" xfId="0"/>
    <xf numFmtId="49" fontId="13" fillId="0" borderId="1" xfId="1" quotePrefix="1" applyNumberFormat="1" applyFont="1" applyFill="1" applyBorder="1" applyAlignment="1">
      <alignment horizontal="left" vertical="top"/>
    </xf>
    <xf numFmtId="4" fontId="13" fillId="0" borderId="1" xfId="1" quotePrefix="1" applyNumberFormat="1" applyFont="1" applyFill="1" applyBorder="1" applyAlignment="1">
      <alignment vertical="top" wrapText="1"/>
    </xf>
    <xf numFmtId="49" fontId="13" fillId="0" borderId="1" xfId="1" quotePrefix="1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" fontId="13" fillId="0" borderId="0" xfId="1" applyNumberFormat="1" applyFont="1" applyFill="1" applyBorder="1" applyAlignment="1">
      <alignment horizontal="right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2" fillId="0" borderId="0" xfId="1" applyNumberFormat="1" applyFont="1" applyBorder="1" applyAlignment="1">
      <alignment horizontal="right" vertical="center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horizontal="right" vertical="top" wrapText="1"/>
    </xf>
    <xf numFmtId="49" fontId="12" fillId="6" borderId="1" xfId="2" applyNumberFormat="1" applyFont="1" applyFill="1" applyBorder="1" applyAlignment="1">
      <alignment vertical="top"/>
    </xf>
    <xf numFmtId="49" fontId="12" fillId="50" borderId="1" xfId="2" applyNumberFormat="1" applyFont="1" applyFill="1" applyBorder="1" applyAlignment="1" applyProtection="1">
      <alignment horizontal="left" vertical="top" wrapText="1"/>
      <protection locked="0"/>
    </xf>
    <xf numFmtId="0" fontId="12" fillId="50" borderId="1" xfId="2" applyFont="1" applyFill="1" applyBorder="1" applyAlignment="1" applyProtection="1">
      <alignment horizontal="left" vertical="top" wrapText="1"/>
      <protection locked="0"/>
    </xf>
    <xf numFmtId="0" fontId="17" fillId="0" borderId="1" xfId="2" applyFont="1" applyBorder="1" applyAlignment="1">
      <alignment vertical="center" wrapText="1"/>
    </xf>
    <xf numFmtId="0" fontId="12" fillId="50" borderId="1" xfId="2" applyFont="1" applyFill="1" applyBorder="1" applyAlignment="1" applyProtection="1">
      <alignment horizontal="center" vertical="top" wrapText="1"/>
      <protection locked="0"/>
    </xf>
    <xf numFmtId="0" fontId="17" fillId="0" borderId="1" xfId="2" applyFont="1" applyBorder="1" applyAlignment="1">
      <alignment horizontal="center" vertical="center" wrapText="1"/>
    </xf>
    <xf numFmtId="0" fontId="12" fillId="49" borderId="1" xfId="2" applyFont="1" applyFill="1" applyBorder="1" applyAlignment="1" applyProtection="1">
      <alignment horizontal="left" vertical="center" wrapText="1"/>
      <protection locked="0"/>
    </xf>
    <xf numFmtId="49" fontId="12" fillId="50" borderId="1" xfId="2" applyNumberFormat="1" applyFont="1" applyFill="1" applyBorder="1" applyAlignment="1" applyProtection="1">
      <alignment horizontal="left" vertical="center" wrapText="1"/>
      <protection locked="0"/>
    </xf>
    <xf numFmtId="49" fontId="12" fillId="49" borderId="1" xfId="2" applyNumberFormat="1" applyFont="1" applyFill="1" applyBorder="1" applyAlignment="1" applyProtection="1">
      <alignment vertical="center" wrapText="1"/>
      <protection locked="0"/>
    </xf>
    <xf numFmtId="4" fontId="12" fillId="50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Border="1" applyAlignment="1">
      <alignment horizontal="right" vertical="top"/>
    </xf>
    <xf numFmtId="4" fontId="13" fillId="0" borderId="0" xfId="1" applyNumberFormat="1" applyFont="1" applyAlignment="1">
      <alignment horizontal="center" vertical="top" wrapText="1"/>
    </xf>
    <xf numFmtId="4" fontId="16" fillId="0" borderId="0" xfId="1" applyNumberFormat="1" applyFont="1" applyAlignment="1">
      <alignment vertical="top" wrapText="1"/>
    </xf>
    <xf numFmtId="0" fontId="12" fillId="49" borderId="1" xfId="2" applyFont="1" applyFill="1" applyBorder="1" applyAlignment="1" applyProtection="1">
      <alignment horizontal="left" vertical="top" wrapText="1"/>
      <protection locked="0"/>
    </xf>
    <xf numFmtId="0" fontId="12" fillId="49" borderId="1" xfId="2" applyFont="1" applyFill="1" applyBorder="1" applyAlignment="1" applyProtection="1">
      <alignment horizontal="center" vertical="top" wrapText="1"/>
      <protection locked="0"/>
    </xf>
    <xf numFmtId="4" fontId="13" fillId="0" borderId="1" xfId="2" applyNumberFormat="1" applyFont="1" applyFill="1" applyBorder="1" applyAlignment="1">
      <alignment horizontal="right" vertical="center"/>
    </xf>
    <xf numFmtId="4" fontId="12" fillId="6" borderId="1" xfId="2" applyNumberFormat="1" applyFont="1" applyFill="1" applyBorder="1" applyAlignment="1">
      <alignment horizontal="center" vertical="center"/>
    </xf>
    <xf numFmtId="4" fontId="12" fillId="49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7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left" vertical="top"/>
    </xf>
    <xf numFmtId="0" fontId="13" fillId="0" borderId="1" xfId="2" applyFont="1" applyBorder="1" applyAlignment="1">
      <alignment vertical="center" wrapText="1"/>
    </xf>
    <xf numFmtId="49" fontId="12" fillId="49" borderId="1" xfId="2" applyNumberFormat="1" applyFont="1" applyFill="1" applyBorder="1" applyAlignment="1" applyProtection="1">
      <alignment vertical="top" wrapText="1"/>
      <protection locked="0"/>
    </xf>
    <xf numFmtId="4" fontId="13" fillId="0" borderId="0" xfId="1" applyNumberFormat="1" applyFont="1" applyAlignment="1">
      <alignment vertical="top"/>
    </xf>
    <xf numFmtId="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13" fillId="0" borderId="1" xfId="2" applyNumberFormat="1" applyFont="1" applyFill="1" applyBorder="1" applyAlignment="1">
      <alignment horizontal="center" vertical="top" wrapText="1"/>
    </xf>
    <xf numFmtId="49" fontId="13" fillId="6" borderId="1" xfId="1" quotePrefix="1" applyNumberFormat="1" applyFont="1" applyFill="1" applyBorder="1" applyAlignment="1">
      <alignment horizontal="left" vertical="top"/>
    </xf>
    <xf numFmtId="49" fontId="13" fillId="6" borderId="1" xfId="1" quotePrefix="1" applyNumberFormat="1" applyFont="1" applyFill="1" applyBorder="1" applyAlignment="1">
      <alignment horizontal="center" vertical="top"/>
    </xf>
    <xf numFmtId="0" fontId="12" fillId="49" borderId="1" xfId="2" applyFont="1" applyFill="1" applyBorder="1" applyAlignment="1" applyProtection="1">
      <alignment horizontal="center" vertical="center" wrapText="1"/>
      <protection locked="0"/>
    </xf>
    <xf numFmtId="49" fontId="12" fillId="50" borderId="1" xfId="2" applyNumberFormat="1" applyFont="1" applyFill="1" applyBorder="1" applyAlignment="1" applyProtection="1">
      <alignment vertical="center" wrapText="1"/>
      <protection locked="0"/>
    </xf>
    <xf numFmtId="0" fontId="12" fillId="50" borderId="1" xfId="2" applyFont="1" applyFill="1" applyBorder="1" applyAlignment="1" applyProtection="1">
      <alignment horizontal="left" vertical="center" wrapText="1"/>
      <protection locked="0"/>
    </xf>
    <xf numFmtId="0" fontId="12" fillId="50" borderId="1" xfId="2" applyFont="1" applyFill="1" applyBorder="1" applyAlignment="1" applyProtection="1">
      <alignment horizontal="center" vertical="center" wrapText="1"/>
      <protection locked="0"/>
    </xf>
    <xf numFmtId="49" fontId="12" fillId="6" borderId="1" xfId="2" applyNumberFormat="1" applyFont="1" applyFill="1" applyBorder="1" applyAlignment="1">
      <alignment vertical="center"/>
    </xf>
    <xf numFmtId="49" fontId="12" fillId="6" borderId="1" xfId="2" applyNumberFormat="1" applyFont="1" applyFill="1" applyBorder="1" applyAlignment="1" applyProtection="1">
      <alignment vertical="center"/>
      <protection locked="0"/>
    </xf>
    <xf numFmtId="49" fontId="13" fillId="0" borderId="1" xfId="1" quotePrefix="1" applyNumberFormat="1" applyFont="1" applyFill="1" applyBorder="1" applyAlignment="1" applyProtection="1">
      <alignment horizontal="left" vertical="center"/>
      <protection locked="0"/>
    </xf>
    <xf numFmtId="0" fontId="1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/>
    </xf>
    <xf numFmtId="179" fontId="13" fillId="0" borderId="0" xfId="1" applyNumberFormat="1" applyFont="1" applyBorder="1" applyAlignment="1">
      <alignment horizontal="right" vertical="top"/>
    </xf>
    <xf numFmtId="179" fontId="12" fillId="0" borderId="0" xfId="0" applyNumberFormat="1" applyFont="1" applyAlignment="1">
      <alignment horizontal="right"/>
    </xf>
    <xf numFmtId="179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79" fontId="12" fillId="3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" borderId="1" xfId="2" applyNumberFormat="1" applyFont="1" applyFill="1" applyBorder="1" applyAlignment="1">
      <alignment horizontal="right" vertical="center"/>
    </xf>
    <xf numFmtId="179" fontId="12" fillId="5" borderId="1" xfId="1" applyNumberFormat="1" applyFont="1" applyFill="1" applyBorder="1" applyAlignment="1">
      <alignment horizontal="right" vertical="center"/>
    </xf>
    <xf numFmtId="179" fontId="12" fillId="6" borderId="1" xfId="1" applyNumberFormat="1" applyFont="1" applyFill="1" applyBorder="1" applyAlignment="1">
      <alignment horizontal="right" vertical="center"/>
    </xf>
    <xf numFmtId="179" fontId="13" fillId="0" borderId="1" xfId="1" applyNumberFormat="1" applyFont="1" applyFill="1" applyBorder="1" applyAlignment="1">
      <alignment horizontal="right" vertical="center"/>
    </xf>
    <xf numFmtId="179" fontId="13" fillId="7" borderId="1" xfId="1" applyNumberFormat="1" applyFont="1" applyFill="1" applyBorder="1" applyAlignment="1">
      <alignment horizontal="right" vertical="center"/>
    </xf>
    <xf numFmtId="179" fontId="12" fillId="8" borderId="1" xfId="1" applyNumberFormat="1" applyFont="1" applyFill="1" applyBorder="1" applyAlignment="1">
      <alignment horizontal="right" vertical="center"/>
    </xf>
    <xf numFmtId="179" fontId="12" fillId="6" borderId="1" xfId="1" quotePrefix="1" applyNumberFormat="1" applyFont="1" applyFill="1" applyBorder="1" applyAlignment="1">
      <alignment horizontal="right" vertical="center"/>
    </xf>
    <xf numFmtId="179" fontId="17" fillId="0" borderId="1" xfId="1" applyNumberFormat="1" applyFont="1" applyFill="1" applyBorder="1" applyAlignment="1">
      <alignment horizontal="right" vertical="center"/>
    </xf>
    <xf numFmtId="179" fontId="13" fillId="8" borderId="1" xfId="1" applyNumberFormat="1" applyFont="1" applyFill="1" applyBorder="1" applyAlignment="1">
      <alignment horizontal="right" vertical="center"/>
    </xf>
    <xf numFmtId="179" fontId="13" fillId="8" borderId="1" xfId="1" quotePrefix="1" applyNumberFormat="1" applyFont="1" applyFill="1" applyBorder="1" applyAlignment="1">
      <alignment horizontal="right" vertical="center"/>
    </xf>
    <xf numFmtId="179" fontId="12" fillId="5" borderId="1" xfId="1" quotePrefix="1" applyNumberFormat="1" applyFont="1" applyFill="1" applyBorder="1" applyAlignment="1">
      <alignment horizontal="center" vertical="center"/>
    </xf>
    <xf numFmtId="179" fontId="12" fillId="6" borderId="1" xfId="1" quotePrefix="1" applyNumberFormat="1" applyFont="1" applyFill="1" applyBorder="1" applyAlignment="1">
      <alignment horizontal="center" vertical="center"/>
    </xf>
    <xf numFmtId="179" fontId="12" fillId="8" borderId="1" xfId="1" quotePrefix="1" applyNumberFormat="1" applyFont="1" applyFill="1" applyBorder="1" applyAlignment="1">
      <alignment horizontal="center" vertical="center"/>
    </xf>
    <xf numFmtId="179" fontId="12" fillId="5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6" borderId="1" xfId="2" applyNumberFormat="1" applyFont="1" applyFill="1" applyBorder="1" applyAlignment="1">
      <alignment horizontal="right" vertical="center"/>
    </xf>
    <xf numFmtId="179" fontId="13" fillId="0" borderId="1" xfId="2" applyNumberFormat="1" applyFont="1" applyFill="1" applyBorder="1" applyAlignment="1">
      <alignment horizontal="right" vertical="center"/>
    </xf>
    <xf numFmtId="179" fontId="13" fillId="0" borderId="0" xfId="1" applyNumberFormat="1" applyFont="1" applyBorder="1" applyAlignment="1">
      <alignment horizontal="right" vertical="center"/>
    </xf>
    <xf numFmtId="179" fontId="13" fillId="0" borderId="0" xfId="2" applyNumberFormat="1" applyFont="1" applyAlignment="1">
      <alignment horizontal="right" vertical="top" wrapText="1"/>
    </xf>
    <xf numFmtId="179" fontId="13" fillId="0" borderId="0" xfId="1" applyNumberFormat="1" applyFont="1" applyAlignment="1">
      <alignment horizontal="right" vertical="top"/>
    </xf>
    <xf numFmtId="179" fontId="12" fillId="41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2" borderId="1" xfId="2" applyNumberFormat="1" applyFont="1" applyFill="1" applyBorder="1" applyAlignment="1">
      <alignment horizontal="right" vertical="center"/>
    </xf>
    <xf numFmtId="179" fontId="12" fillId="102" borderId="1" xfId="2" applyNumberFormat="1" applyFont="1" applyFill="1" applyBorder="1" applyAlignment="1">
      <alignment horizontal="right" vertical="center"/>
    </xf>
    <xf numFmtId="179" fontId="13" fillId="6" borderId="1" xfId="2" applyNumberFormat="1" applyFont="1" applyFill="1" applyBorder="1" applyAlignment="1">
      <alignment horizontal="right" vertical="center" wrapText="1"/>
    </xf>
    <xf numFmtId="179" fontId="13" fillId="0" borderId="1" xfId="2" applyNumberFormat="1" applyFont="1" applyFill="1" applyBorder="1" applyAlignment="1">
      <alignment horizontal="right" vertical="center" wrapText="1"/>
    </xf>
    <xf numFmtId="179" fontId="12" fillId="42" borderId="1" xfId="2" applyNumberFormat="1" applyFont="1" applyFill="1" applyBorder="1" applyAlignment="1">
      <alignment horizontal="right" vertical="center" wrapText="1"/>
    </xf>
    <xf numFmtId="179" fontId="12" fillId="102" borderId="1" xfId="2" applyNumberFormat="1" applyFont="1" applyFill="1" applyBorder="1" applyAlignment="1">
      <alignment horizontal="left" vertical="center" wrapText="1"/>
    </xf>
    <xf numFmtId="179" fontId="12" fillId="104" borderId="1" xfId="2" applyNumberFormat="1" applyFont="1" applyFill="1" applyBorder="1" applyAlignment="1">
      <alignment horizontal="right" vertical="center" wrapText="1"/>
    </xf>
    <xf numFmtId="179" fontId="0" fillId="0" borderId="0" xfId="0" applyNumberFormat="1" applyAlignment="1">
      <alignment horizontal="right"/>
    </xf>
    <xf numFmtId="179" fontId="12" fillId="41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0" borderId="0" xfId="0" applyNumberFormat="1" applyFont="1" applyAlignment="1">
      <alignment horizontal="center"/>
    </xf>
    <xf numFmtId="179" fontId="12" fillId="44" borderId="1" xfId="2" applyNumberFormat="1" applyFont="1" applyFill="1" applyBorder="1" applyAlignment="1">
      <alignment horizontal="center" vertical="top"/>
    </xf>
    <xf numFmtId="179" fontId="12" fillId="43" borderId="1" xfId="2" applyNumberFormat="1" applyFont="1" applyFill="1" applyBorder="1" applyAlignment="1">
      <alignment horizontal="center" vertical="top"/>
    </xf>
    <xf numFmtId="179" fontId="13" fillId="6" borderId="1" xfId="2" applyNumberFormat="1" applyFont="1" applyFill="1" applyBorder="1" applyAlignment="1">
      <alignment horizontal="center" vertical="top"/>
    </xf>
    <xf numFmtId="179" fontId="13" fillId="0" borderId="1" xfId="2" applyNumberFormat="1" applyFont="1" applyFill="1" applyBorder="1" applyAlignment="1">
      <alignment horizontal="right" vertical="top" wrapText="1"/>
    </xf>
    <xf numFmtId="179" fontId="12" fillId="6" borderId="1" xfId="2" applyNumberFormat="1" applyFont="1" applyFill="1" applyBorder="1" applyAlignment="1">
      <alignment horizontal="center" vertical="top"/>
    </xf>
    <xf numFmtId="179" fontId="13" fillId="0" borderId="1" xfId="2" applyNumberFormat="1" applyFont="1" applyFill="1" applyBorder="1" applyAlignment="1">
      <alignment horizontal="right" vertical="top"/>
    </xf>
    <xf numFmtId="179" fontId="13" fillId="6" borderId="1" xfId="2" applyNumberFormat="1" applyFont="1" applyFill="1" applyBorder="1" applyAlignment="1">
      <alignment horizontal="center" vertical="top" wrapText="1"/>
    </xf>
    <xf numFmtId="179" fontId="13" fillId="0" borderId="14" xfId="2" applyNumberFormat="1" applyFont="1" applyFill="1" applyBorder="1" applyAlignment="1">
      <alignment vertical="top" wrapText="1"/>
    </xf>
    <xf numFmtId="179" fontId="12" fillId="6" borderId="1" xfId="2" applyNumberFormat="1" applyFont="1" applyFill="1" applyBorder="1" applyAlignment="1">
      <alignment horizontal="center" vertical="top" wrapText="1"/>
    </xf>
    <xf numFmtId="179" fontId="13" fillId="6" borderId="1" xfId="2" applyNumberFormat="1" applyFont="1" applyFill="1" applyBorder="1" applyAlignment="1">
      <alignment horizontal="right" vertical="top" wrapText="1"/>
    </xf>
    <xf numFmtId="179" fontId="13" fillId="0" borderId="0" xfId="1" applyNumberFormat="1" applyFont="1" applyFill="1" applyBorder="1" applyAlignment="1">
      <alignment horizontal="right" vertical="top"/>
    </xf>
    <xf numFmtId="179" fontId="12" fillId="0" borderId="0" xfId="1" applyNumberFormat="1" applyFont="1" applyBorder="1" applyAlignment="1">
      <alignment horizontal="right" vertical="center"/>
    </xf>
    <xf numFmtId="179" fontId="12" fillId="45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46" borderId="1" xfId="2" applyNumberFormat="1" applyFont="1" applyFill="1" applyBorder="1" applyAlignment="1">
      <alignment horizontal="right" vertical="top" wrapText="1"/>
    </xf>
    <xf numFmtId="179" fontId="12" fillId="6" borderId="1" xfId="2" applyNumberFormat="1" applyFont="1" applyFill="1" applyBorder="1" applyAlignment="1">
      <alignment horizontal="right" vertical="top" wrapText="1"/>
    </xf>
    <xf numFmtId="179" fontId="13" fillId="0" borderId="1" xfId="5" applyNumberFormat="1" applyFont="1" applyBorder="1" applyAlignment="1">
      <alignment horizontal="right" vertical="top"/>
    </xf>
    <xf numFmtId="179" fontId="12" fillId="8" borderId="1" xfId="1" applyNumberFormat="1" applyFont="1" applyFill="1" applyBorder="1" applyAlignment="1">
      <alignment horizontal="right" vertical="top"/>
    </xf>
    <xf numFmtId="179" fontId="12" fillId="6" borderId="1" xfId="1" applyNumberFormat="1" applyFont="1" applyFill="1" applyBorder="1" applyAlignment="1">
      <alignment horizontal="right" vertical="top"/>
    </xf>
    <xf numFmtId="179" fontId="13" fillId="0" borderId="1" xfId="5" applyNumberFormat="1" applyFont="1" applyFill="1" applyBorder="1" applyAlignment="1">
      <alignment horizontal="right" vertical="top"/>
    </xf>
    <xf numFmtId="179" fontId="13" fillId="0" borderId="1" xfId="1" applyNumberFormat="1" applyFont="1" applyFill="1" applyBorder="1" applyAlignment="1">
      <alignment horizontal="right" vertical="top"/>
    </xf>
    <xf numFmtId="179" fontId="13" fillId="6" borderId="1" xfId="1" applyNumberFormat="1" applyFont="1" applyFill="1" applyBorder="1" applyAlignment="1">
      <alignment horizontal="right" vertical="top"/>
    </xf>
    <xf numFmtId="179" fontId="12" fillId="47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8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101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7" borderId="1" xfId="2" applyNumberFormat="1" applyFont="1" applyFill="1" applyBorder="1" applyAlignment="1">
      <alignment horizontal="right" vertical="center"/>
    </xf>
    <xf numFmtId="179" fontId="12" fillId="2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7" borderId="1" xfId="2" applyNumberFormat="1" applyFont="1" applyFill="1" applyBorder="1" applyAlignment="1">
      <alignment horizontal="right" vertical="center" wrapText="1"/>
    </xf>
    <xf numFmtId="179" fontId="12" fillId="49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50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6" borderId="1" xfId="2" applyNumberFormat="1" applyFont="1" applyFill="1" applyBorder="1" applyAlignment="1" applyProtection="1">
      <alignment horizontal="center" vertical="top"/>
      <protection locked="0"/>
    </xf>
    <xf numFmtId="179" fontId="12" fillId="6" borderId="1" xfId="2" applyNumberFormat="1" applyFont="1" applyFill="1" applyBorder="1" applyAlignment="1" applyProtection="1">
      <alignment horizontal="center" vertical="center"/>
      <protection locked="0"/>
    </xf>
    <xf numFmtId="179" fontId="12" fillId="6" borderId="1" xfId="2" applyNumberFormat="1" applyFont="1" applyFill="1" applyBorder="1" applyAlignment="1" applyProtection="1">
      <alignment vertical="top"/>
      <protection locked="0"/>
    </xf>
    <xf numFmtId="179" fontId="12" fillId="6" borderId="1" xfId="2" applyNumberFormat="1" applyFont="1" applyFill="1" applyBorder="1" applyAlignment="1" applyProtection="1">
      <alignment vertical="center"/>
      <protection locked="0"/>
    </xf>
    <xf numFmtId="179" fontId="12" fillId="6" borderId="1" xfId="2" applyNumberFormat="1" applyFont="1" applyFill="1" applyBorder="1" applyAlignment="1">
      <alignment horizontal="center" vertical="center"/>
    </xf>
    <xf numFmtId="179" fontId="13" fillId="7" borderId="1" xfId="2" applyNumberFormat="1" applyFont="1" applyFill="1" applyBorder="1" applyAlignment="1">
      <alignment horizontal="right" vertical="top"/>
    </xf>
    <xf numFmtId="179" fontId="12" fillId="51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52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6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0" borderId="1" xfId="1" applyNumberFormat="1" applyFont="1" applyFill="1" applyBorder="1" applyAlignment="1">
      <alignment vertical="center"/>
    </xf>
    <xf numFmtId="179" fontId="12" fillId="52" borderId="1" xfId="2" applyNumberFormat="1" applyFont="1" applyFill="1" applyBorder="1" applyAlignment="1" applyProtection="1">
      <alignment vertical="center" wrapText="1"/>
      <protection locked="0"/>
    </xf>
    <xf numFmtId="179" fontId="12" fillId="6" borderId="1" xfId="2" applyNumberFormat="1" applyFont="1" applyFill="1" applyBorder="1" applyAlignment="1">
      <alignment vertical="center"/>
    </xf>
    <xf numFmtId="179" fontId="12" fillId="6" borderId="4" xfId="2" applyNumberFormat="1" applyFont="1" applyFill="1" applyBorder="1" applyAlignment="1">
      <alignment vertical="center"/>
    </xf>
    <xf numFmtId="179" fontId="13" fillId="0" borderId="1" xfId="2" applyNumberFormat="1" applyFont="1" applyFill="1" applyBorder="1" applyAlignment="1">
      <alignment vertical="center"/>
    </xf>
    <xf numFmtId="179" fontId="43" fillId="6" borderId="1" xfId="2" applyNumberFormat="1" applyFont="1" applyFill="1" applyBorder="1" applyAlignment="1">
      <alignment vertical="center"/>
    </xf>
    <xf numFmtId="179" fontId="43" fillId="8" borderId="1" xfId="2" applyNumberFormat="1" applyFont="1" applyFill="1" applyBorder="1" applyAlignment="1">
      <alignment vertical="center"/>
    </xf>
    <xf numFmtId="179" fontId="12" fillId="52" borderId="1" xfId="2" applyNumberFormat="1" applyFont="1" applyFill="1" applyBorder="1" applyAlignment="1" applyProtection="1">
      <alignment horizontal="right" vertical="center" wrapText="1"/>
      <protection locked="0"/>
    </xf>
    <xf numFmtId="179" fontId="13" fillId="7" borderId="1" xfId="1" applyNumberFormat="1" applyFont="1" applyFill="1" applyBorder="1" applyAlignment="1">
      <alignment horizontal="right" vertical="top"/>
    </xf>
    <xf numFmtId="179" fontId="12" fillId="0" borderId="0" xfId="2" applyNumberFormat="1" applyFont="1" applyAlignment="1">
      <alignment horizontal="right" vertical="center" wrapText="1"/>
    </xf>
    <xf numFmtId="179" fontId="13" fillId="0" borderId="0" xfId="2" applyNumberFormat="1" applyFont="1" applyAlignment="1">
      <alignment horizontal="right" vertical="top"/>
    </xf>
    <xf numFmtId="179" fontId="12" fillId="54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53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103" borderId="1" xfId="2" applyNumberFormat="1" applyFont="1" applyFill="1" applyBorder="1" applyAlignment="1" applyProtection="1">
      <alignment horizontal="right" vertical="center"/>
      <protection locked="0"/>
    </xf>
    <xf numFmtId="179" fontId="12" fillId="55" borderId="1" xfId="2" applyNumberFormat="1" applyFont="1" applyFill="1" applyBorder="1" applyAlignment="1" applyProtection="1">
      <alignment horizontal="right" vertical="center"/>
      <protection locked="0"/>
    </xf>
    <xf numFmtId="179" fontId="12" fillId="6" borderId="1" xfId="2" applyNumberFormat="1" applyFont="1" applyFill="1" applyBorder="1" applyAlignment="1" applyProtection="1">
      <alignment horizontal="right" vertical="center" wrapText="1"/>
      <protection locked="0"/>
    </xf>
    <xf numFmtId="179" fontId="13" fillId="8" borderId="1" xfId="2" applyNumberFormat="1" applyFont="1" applyFill="1" applyBorder="1" applyAlignment="1">
      <alignment horizontal="right" vertical="center"/>
    </xf>
    <xf numFmtId="179" fontId="12" fillId="9" borderId="1" xfId="2" applyNumberFormat="1" applyFont="1" applyFill="1" applyBorder="1" applyAlignment="1" applyProtection="1">
      <alignment horizontal="left" vertical="center" wrapText="1"/>
      <protection locked="0"/>
    </xf>
    <xf numFmtId="179" fontId="12" fillId="56" borderId="1" xfId="2" applyNumberFormat="1" applyFont="1" applyFill="1" applyBorder="1" applyAlignment="1" applyProtection="1">
      <alignment horizontal="right" vertical="center" wrapText="1"/>
      <protection locked="0"/>
    </xf>
    <xf numFmtId="2" fontId="120" fillId="0" borderId="0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35975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2" xfId="84"/>
    <cellStyle name="Normal 2 2 2" xfId="381"/>
    <cellStyle name="Normal 2 2 3" xfId="869"/>
    <cellStyle name="Normal 2 2 4" xfId="870"/>
    <cellStyle name="Normal 2 2 5" xfId="868"/>
    <cellStyle name="Normal 2 2 6" xfId="380"/>
    <cellStyle name="Normal 2 3" xfId="382"/>
    <cellStyle name="Normal 2 3 2" xfId="871"/>
    <cellStyle name="Normal 2 4" xfId="383"/>
    <cellStyle name="Normal 2 4 2" xfId="873"/>
    <cellStyle name="Normal 2 4 3" xfId="872"/>
    <cellStyle name="Normal 2 5" xfId="384"/>
    <cellStyle name="Normal 2 5 2" xfId="875"/>
    <cellStyle name="Normal 2 5 3" xfId="874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D420"/>
  <sheetViews>
    <sheetView view="pageBreakPreview" zoomScaleNormal="100" zoomScaleSheetLayoutView="100" zoomScalePageLayoutView="98" workbookViewId="0">
      <selection activeCell="A3" sqref="A3:D3"/>
    </sheetView>
  </sheetViews>
  <sheetFormatPr defaultColWidth="9.28515625" defaultRowHeight="12.75"/>
  <cols>
    <col min="1" max="1" width="14.28515625" style="121" bestFit="1" customWidth="1"/>
    <col min="2" max="2" width="63.140625" style="93" customWidth="1"/>
    <col min="3" max="3" width="9.42578125" style="113" customWidth="1"/>
    <col min="4" max="4" width="18.7109375" style="398" customWidth="1"/>
    <col min="5" max="16384" width="9.28515625" style="112"/>
  </cols>
  <sheetData>
    <row r="1" spans="1:4" ht="95.25" customHeight="1">
      <c r="A1" s="467" t="s">
        <v>2547</v>
      </c>
      <c r="B1" s="467"/>
      <c r="C1" s="467"/>
      <c r="D1" s="467"/>
    </row>
    <row r="2" spans="1:4" s="361" customFormat="1">
      <c r="A2" s="118"/>
      <c r="B2" s="240"/>
      <c r="C2" s="85"/>
      <c r="D2" s="376"/>
    </row>
    <row r="3" spans="1:4" ht="23.25" customHeight="1">
      <c r="A3" s="467" t="s">
        <v>2545</v>
      </c>
      <c r="B3" s="467"/>
      <c r="C3" s="467"/>
      <c r="D3" s="467"/>
    </row>
    <row r="4" spans="1:4" ht="14.65" customHeight="1">
      <c r="A4" s="468"/>
      <c r="B4" s="468"/>
      <c r="C4" s="468"/>
      <c r="D4" s="468"/>
    </row>
    <row r="5" spans="1:4">
      <c r="A5" s="119"/>
      <c r="B5" s="157"/>
      <c r="C5" s="157"/>
      <c r="D5" s="377"/>
    </row>
    <row r="6" spans="1:4" ht="25.5">
      <c r="A6" s="102" t="s">
        <v>499</v>
      </c>
      <c r="B6" s="103" t="s">
        <v>500</v>
      </c>
      <c r="C6" s="104" t="s">
        <v>501</v>
      </c>
      <c r="D6" s="378" t="s">
        <v>2546</v>
      </c>
    </row>
    <row r="7" spans="1:4" s="106" customFormat="1" collapsed="1">
      <c r="A7" s="122" t="s">
        <v>508</v>
      </c>
      <c r="B7" s="123" t="s">
        <v>0</v>
      </c>
      <c r="C7" s="124"/>
      <c r="D7" s="379"/>
    </row>
    <row r="8" spans="1:4" s="106" customFormat="1">
      <c r="A8" s="125" t="s">
        <v>510</v>
      </c>
      <c r="B8" s="126" t="s">
        <v>1</v>
      </c>
      <c r="C8" s="127"/>
      <c r="D8" s="380"/>
    </row>
    <row r="9" spans="1:4" s="106" customFormat="1">
      <c r="A9" s="128" t="s">
        <v>511</v>
      </c>
      <c r="B9" s="129" t="s">
        <v>2</v>
      </c>
      <c r="C9" s="130"/>
      <c r="D9" s="381"/>
    </row>
    <row r="10" spans="1:4" s="106" customFormat="1">
      <c r="A10" s="45" t="s">
        <v>680</v>
      </c>
      <c r="B10" s="131" t="s">
        <v>3</v>
      </c>
      <c r="C10" s="132"/>
      <c r="D10" s="382"/>
    </row>
    <row r="11" spans="1:4" s="106" customFormat="1" ht="38.25">
      <c r="A11" s="133" t="s">
        <v>681</v>
      </c>
      <c r="B11" s="13" t="s">
        <v>671</v>
      </c>
      <c r="C11" s="134" t="s">
        <v>4</v>
      </c>
      <c r="D11" s="383">
        <v>13.88</v>
      </c>
    </row>
    <row r="12" spans="1:4" s="106" customFormat="1" ht="38.25">
      <c r="A12" s="133" t="s">
        <v>682</v>
      </c>
      <c r="B12" s="13" t="s">
        <v>5</v>
      </c>
      <c r="C12" s="14" t="s">
        <v>6</v>
      </c>
      <c r="D12" s="383">
        <v>15.58</v>
      </c>
    </row>
    <row r="13" spans="1:4" s="106" customFormat="1" ht="38.25">
      <c r="A13" s="133" t="s">
        <v>683</v>
      </c>
      <c r="B13" s="13" t="s">
        <v>7</v>
      </c>
      <c r="C13" s="14" t="s">
        <v>8</v>
      </c>
      <c r="D13" s="383">
        <v>14.87</v>
      </c>
    </row>
    <row r="14" spans="1:4" s="106" customFormat="1" ht="38.25">
      <c r="A14" s="133" t="s">
        <v>684</v>
      </c>
      <c r="B14" s="13" t="s">
        <v>9</v>
      </c>
      <c r="C14" s="14" t="s">
        <v>6</v>
      </c>
      <c r="D14" s="383">
        <v>4.37</v>
      </c>
    </row>
    <row r="15" spans="1:4" s="106" customFormat="1" ht="38.25">
      <c r="A15" s="133" t="s">
        <v>685</v>
      </c>
      <c r="B15" s="13" t="s">
        <v>10</v>
      </c>
      <c r="C15" s="14" t="s">
        <v>6</v>
      </c>
      <c r="D15" s="383">
        <v>4.37</v>
      </c>
    </row>
    <row r="16" spans="1:4" s="106" customFormat="1" ht="25.5">
      <c r="A16" s="133" t="s">
        <v>686</v>
      </c>
      <c r="B16" s="9" t="s">
        <v>687</v>
      </c>
      <c r="C16" s="134" t="s">
        <v>4</v>
      </c>
      <c r="D16" s="383">
        <v>55</v>
      </c>
    </row>
    <row r="17" spans="1:4" s="107" customFormat="1">
      <c r="A17" s="45" t="s">
        <v>688</v>
      </c>
      <c r="B17" s="131" t="s">
        <v>11</v>
      </c>
      <c r="C17" s="132"/>
      <c r="D17" s="382"/>
    </row>
    <row r="18" spans="1:4" s="107" customFormat="1" ht="15">
      <c r="A18" s="133" t="s">
        <v>689</v>
      </c>
      <c r="B18" s="13" t="s">
        <v>12</v>
      </c>
      <c r="C18" s="14" t="s">
        <v>6</v>
      </c>
      <c r="D18" s="383">
        <v>2.5</v>
      </c>
    </row>
    <row r="19" spans="1:4" s="107" customFormat="1" ht="15">
      <c r="A19" s="133" t="s">
        <v>690</v>
      </c>
      <c r="B19" s="13" t="s">
        <v>13</v>
      </c>
      <c r="C19" s="14" t="s">
        <v>6</v>
      </c>
      <c r="D19" s="383">
        <v>4.4400000000000004</v>
      </c>
    </row>
    <row r="20" spans="1:4" s="106" customFormat="1" ht="15">
      <c r="A20" s="133" t="s">
        <v>691</v>
      </c>
      <c r="B20" s="13" t="s">
        <v>14</v>
      </c>
      <c r="C20" s="14" t="s">
        <v>6</v>
      </c>
      <c r="D20" s="383">
        <v>3.49</v>
      </c>
    </row>
    <row r="21" spans="1:4" s="106" customFormat="1" ht="25.5">
      <c r="A21" s="133" t="s">
        <v>692</v>
      </c>
      <c r="B21" s="135" t="s">
        <v>15</v>
      </c>
      <c r="C21" s="14" t="s">
        <v>6</v>
      </c>
      <c r="D21" s="383">
        <v>22.65</v>
      </c>
    </row>
    <row r="22" spans="1:4" s="106" customFormat="1" ht="51">
      <c r="A22" s="133" t="s">
        <v>693</v>
      </c>
      <c r="B22" s="13" t="s">
        <v>694</v>
      </c>
      <c r="C22" s="14" t="s">
        <v>6</v>
      </c>
      <c r="D22" s="384">
        <v>69.19</v>
      </c>
    </row>
    <row r="23" spans="1:4" s="106" customFormat="1" ht="25.5">
      <c r="A23" s="133" t="s">
        <v>695</v>
      </c>
      <c r="B23" s="136" t="s">
        <v>16</v>
      </c>
      <c r="C23" s="134" t="s">
        <v>17</v>
      </c>
      <c r="D23" s="384">
        <v>14.83</v>
      </c>
    </row>
    <row r="24" spans="1:4" s="107" customFormat="1" ht="25.5">
      <c r="A24" s="133" t="s">
        <v>696</v>
      </c>
      <c r="B24" s="13" t="s">
        <v>697</v>
      </c>
      <c r="C24" s="134" t="s">
        <v>17</v>
      </c>
      <c r="D24" s="384">
        <v>12.09</v>
      </c>
    </row>
    <row r="25" spans="1:4" s="106" customFormat="1">
      <c r="A25" s="45" t="s">
        <v>698</v>
      </c>
      <c r="B25" s="131" t="s">
        <v>18</v>
      </c>
      <c r="C25" s="132"/>
      <c r="D25" s="382"/>
    </row>
    <row r="26" spans="1:4" s="106" customFormat="1" ht="25.5">
      <c r="A26" s="133" t="s">
        <v>699</v>
      </c>
      <c r="B26" s="13" t="s">
        <v>700</v>
      </c>
      <c r="C26" s="14" t="s">
        <v>4</v>
      </c>
      <c r="D26" s="384">
        <v>133</v>
      </c>
    </row>
    <row r="27" spans="1:4" s="106" customFormat="1" ht="63.75">
      <c r="A27" s="133" t="s">
        <v>701</v>
      </c>
      <c r="B27" s="13" t="s">
        <v>19</v>
      </c>
      <c r="C27" s="14" t="s">
        <v>4</v>
      </c>
      <c r="D27" s="384">
        <v>191.21</v>
      </c>
    </row>
    <row r="28" spans="1:4" s="105" customFormat="1" ht="25.5">
      <c r="A28" s="133" t="s">
        <v>702</v>
      </c>
      <c r="B28" s="13" t="s">
        <v>20</v>
      </c>
      <c r="C28" s="14" t="s">
        <v>21</v>
      </c>
      <c r="D28" s="384">
        <v>33.18</v>
      </c>
    </row>
    <row r="29" spans="1:4" s="115" customFormat="1" ht="25.5">
      <c r="A29" s="133" t="s">
        <v>703</v>
      </c>
      <c r="B29" s="13" t="s">
        <v>22</v>
      </c>
      <c r="C29" s="14" t="s">
        <v>6</v>
      </c>
      <c r="D29" s="384">
        <v>13.27</v>
      </c>
    </row>
    <row r="30" spans="1:4" s="116" customFormat="1" ht="25.5">
      <c r="A30" s="133" t="s">
        <v>704</v>
      </c>
      <c r="B30" s="13" t="s">
        <v>23</v>
      </c>
      <c r="C30" s="14" t="s">
        <v>6</v>
      </c>
      <c r="D30" s="384">
        <v>30.02</v>
      </c>
    </row>
    <row r="31" spans="1:4" s="106" customFormat="1" ht="25.5">
      <c r="A31" s="133" t="s">
        <v>705</v>
      </c>
      <c r="B31" s="13" t="s">
        <v>24</v>
      </c>
      <c r="C31" s="14" t="s">
        <v>6</v>
      </c>
      <c r="D31" s="384">
        <v>7.67</v>
      </c>
    </row>
    <row r="32" spans="1:4" s="106" customFormat="1" ht="25.5">
      <c r="A32" s="133" t="s">
        <v>706</v>
      </c>
      <c r="B32" s="13" t="s">
        <v>707</v>
      </c>
      <c r="C32" s="14" t="s">
        <v>6</v>
      </c>
      <c r="D32" s="383">
        <v>110.85</v>
      </c>
    </row>
    <row r="33" spans="1:4" s="106" customFormat="1" ht="38.25">
      <c r="A33" s="133" t="s">
        <v>708</v>
      </c>
      <c r="B33" s="13" t="s">
        <v>25</v>
      </c>
      <c r="C33" s="14" t="s">
        <v>6</v>
      </c>
      <c r="D33" s="384">
        <v>7.78</v>
      </c>
    </row>
    <row r="34" spans="1:4" s="106" customFormat="1" ht="15">
      <c r="A34" s="133" t="s">
        <v>709</v>
      </c>
      <c r="B34" s="13" t="s">
        <v>12</v>
      </c>
      <c r="C34" s="14" t="s">
        <v>6</v>
      </c>
      <c r="D34" s="383">
        <v>2.5</v>
      </c>
    </row>
    <row r="35" spans="1:4" ht="25.5">
      <c r="A35" s="133" t="s">
        <v>710</v>
      </c>
      <c r="B35" s="13" t="s">
        <v>47</v>
      </c>
      <c r="C35" s="14" t="s">
        <v>6</v>
      </c>
      <c r="D35" s="383">
        <v>4.4400000000000004</v>
      </c>
    </row>
    <row r="36" spans="1:4" s="106" customFormat="1" ht="15">
      <c r="A36" s="133" t="s">
        <v>711</v>
      </c>
      <c r="B36" s="13" t="s">
        <v>60</v>
      </c>
      <c r="C36" s="14" t="s">
        <v>6</v>
      </c>
      <c r="D36" s="383">
        <v>3.49</v>
      </c>
    </row>
    <row r="37" spans="1:4" s="106" customFormat="1">
      <c r="A37" s="128" t="s">
        <v>512</v>
      </c>
      <c r="B37" s="129" t="s">
        <v>26</v>
      </c>
      <c r="C37" s="130"/>
      <c r="D37" s="381"/>
    </row>
    <row r="38" spans="1:4" s="106" customFormat="1">
      <c r="A38" s="45" t="s">
        <v>712</v>
      </c>
      <c r="B38" s="131" t="s">
        <v>3</v>
      </c>
      <c r="C38" s="132"/>
      <c r="D38" s="382"/>
    </row>
    <row r="39" spans="1:4" s="106" customFormat="1" ht="38.25">
      <c r="A39" s="133" t="s">
        <v>713</v>
      </c>
      <c r="B39" s="13" t="s">
        <v>27</v>
      </c>
      <c r="C39" s="14" t="s">
        <v>6</v>
      </c>
      <c r="D39" s="383">
        <v>15.58</v>
      </c>
    </row>
    <row r="40" spans="1:4" s="107" customFormat="1" ht="38.25">
      <c r="A40" s="133" t="s">
        <v>714</v>
      </c>
      <c r="B40" s="13" t="s">
        <v>28</v>
      </c>
      <c r="C40" s="14" t="s">
        <v>6</v>
      </c>
      <c r="D40" s="383">
        <v>4.37</v>
      </c>
    </row>
    <row r="41" spans="1:4" s="106" customFormat="1" ht="38.25">
      <c r="A41" s="133" t="s">
        <v>715</v>
      </c>
      <c r="B41" s="13" t="s">
        <v>29</v>
      </c>
      <c r="C41" s="14" t="s">
        <v>30</v>
      </c>
      <c r="D41" s="383">
        <v>1.06</v>
      </c>
    </row>
    <row r="42" spans="1:4" s="106" customFormat="1" ht="38.25">
      <c r="A42" s="133" t="s">
        <v>716</v>
      </c>
      <c r="B42" s="13" t="s">
        <v>31</v>
      </c>
      <c r="C42" s="134" t="s">
        <v>17</v>
      </c>
      <c r="D42" s="383">
        <v>4.04</v>
      </c>
    </row>
    <row r="43" spans="1:4" s="106" customFormat="1" ht="38.25">
      <c r="A43" s="133" t="s">
        <v>717</v>
      </c>
      <c r="B43" s="13" t="s">
        <v>32</v>
      </c>
      <c r="C43" s="134" t="s">
        <v>17</v>
      </c>
      <c r="D43" s="383">
        <v>3.78</v>
      </c>
    </row>
    <row r="44" spans="1:4" s="106" customFormat="1" ht="25.5">
      <c r="A44" s="133" t="s">
        <v>718</v>
      </c>
      <c r="B44" s="9" t="s">
        <v>687</v>
      </c>
      <c r="C44" s="134" t="s">
        <v>4</v>
      </c>
      <c r="D44" s="383">
        <v>55</v>
      </c>
    </row>
    <row r="45" spans="1:4" s="106" customFormat="1">
      <c r="A45" s="45" t="s">
        <v>719</v>
      </c>
      <c r="B45" s="131" t="s">
        <v>720</v>
      </c>
      <c r="C45" s="132"/>
      <c r="D45" s="382"/>
    </row>
    <row r="46" spans="1:4" s="106" customFormat="1">
      <c r="A46" s="137" t="s">
        <v>721</v>
      </c>
      <c r="B46" s="138" t="s">
        <v>33</v>
      </c>
      <c r="C46" s="139"/>
      <c r="D46" s="385"/>
    </row>
    <row r="47" spans="1:4" s="106" customFormat="1" ht="25.5">
      <c r="A47" s="133" t="s">
        <v>722</v>
      </c>
      <c r="B47" s="19" t="s">
        <v>723</v>
      </c>
      <c r="C47" s="14" t="s">
        <v>6</v>
      </c>
      <c r="D47" s="384">
        <v>6.72</v>
      </c>
    </row>
    <row r="48" spans="1:4" s="115" customFormat="1" ht="25.5">
      <c r="A48" s="133" t="s">
        <v>724</v>
      </c>
      <c r="B48" s="19" t="s">
        <v>34</v>
      </c>
      <c r="C48" s="134" t="s">
        <v>17</v>
      </c>
      <c r="D48" s="384">
        <v>3.45</v>
      </c>
    </row>
    <row r="49" spans="1:4" s="106" customFormat="1" ht="25.5">
      <c r="A49" s="133" t="s">
        <v>725</v>
      </c>
      <c r="B49" s="19" t="s">
        <v>35</v>
      </c>
      <c r="C49" s="14" t="s">
        <v>6</v>
      </c>
      <c r="D49" s="383">
        <v>38.590000000000003</v>
      </c>
    </row>
    <row r="50" spans="1:4" s="115" customFormat="1" ht="25.5">
      <c r="A50" s="133" t="s">
        <v>726</v>
      </c>
      <c r="B50" s="13" t="s">
        <v>36</v>
      </c>
      <c r="C50" s="14" t="s">
        <v>6</v>
      </c>
      <c r="D50" s="383">
        <v>15.35</v>
      </c>
    </row>
    <row r="51" spans="1:4" s="106" customFormat="1" ht="51">
      <c r="A51" s="133" t="s">
        <v>727</v>
      </c>
      <c r="B51" s="18" t="s">
        <v>37</v>
      </c>
      <c r="C51" s="14" t="s">
        <v>6</v>
      </c>
      <c r="D51" s="383">
        <v>18.62</v>
      </c>
    </row>
    <row r="52" spans="1:4" s="115" customFormat="1" ht="38.25">
      <c r="A52" s="133" t="s">
        <v>728</v>
      </c>
      <c r="B52" s="136" t="s">
        <v>38</v>
      </c>
      <c r="C52" s="134" t="s">
        <v>17</v>
      </c>
      <c r="D52" s="384">
        <v>14.83</v>
      </c>
    </row>
    <row r="53" spans="1:4" s="115" customFormat="1" ht="25.5">
      <c r="A53" s="133" t="s">
        <v>729</v>
      </c>
      <c r="B53" s="19" t="s">
        <v>39</v>
      </c>
      <c r="C53" s="14" t="s">
        <v>6</v>
      </c>
      <c r="D53" s="383">
        <v>21.64</v>
      </c>
    </row>
    <row r="54" spans="1:4" s="106" customFormat="1" ht="25.5">
      <c r="A54" s="133" t="s">
        <v>730</v>
      </c>
      <c r="B54" s="19" t="s">
        <v>40</v>
      </c>
      <c r="C54" s="14" t="s">
        <v>6</v>
      </c>
      <c r="D54" s="383">
        <v>45.9</v>
      </c>
    </row>
    <row r="55" spans="1:4" s="106" customFormat="1" ht="25.5">
      <c r="A55" s="133" t="s">
        <v>731</v>
      </c>
      <c r="B55" s="19" t="s">
        <v>697</v>
      </c>
      <c r="C55" s="134" t="s">
        <v>17</v>
      </c>
      <c r="D55" s="383">
        <v>12.09</v>
      </c>
    </row>
    <row r="56" spans="1:4" s="106" customFormat="1">
      <c r="A56" s="137" t="s">
        <v>732</v>
      </c>
      <c r="B56" s="138" t="s">
        <v>41</v>
      </c>
      <c r="C56" s="139"/>
      <c r="D56" s="385"/>
    </row>
    <row r="57" spans="1:4" s="106" customFormat="1" ht="51">
      <c r="A57" s="133" t="s">
        <v>733</v>
      </c>
      <c r="B57" s="13" t="s">
        <v>42</v>
      </c>
      <c r="C57" s="14" t="s">
        <v>6</v>
      </c>
      <c r="D57" s="383">
        <v>69.19</v>
      </c>
    </row>
    <row r="58" spans="1:4" s="106" customFormat="1" ht="25.5">
      <c r="A58" s="133" t="s">
        <v>734</v>
      </c>
      <c r="B58" s="140" t="s">
        <v>662</v>
      </c>
      <c r="C58" s="134" t="s">
        <v>17</v>
      </c>
      <c r="D58" s="383">
        <v>14.83</v>
      </c>
    </row>
    <row r="59" spans="1:4" s="106" customFormat="1" ht="25.5">
      <c r="A59" s="133" t="s">
        <v>735</v>
      </c>
      <c r="B59" s="13" t="s">
        <v>697</v>
      </c>
      <c r="C59" s="134" t="s">
        <v>17</v>
      </c>
      <c r="D59" s="383">
        <v>12.09</v>
      </c>
    </row>
    <row r="60" spans="1:4" s="106" customFormat="1">
      <c r="A60" s="137" t="s">
        <v>736</v>
      </c>
      <c r="B60" s="138" t="s">
        <v>43</v>
      </c>
      <c r="C60" s="139"/>
      <c r="D60" s="385"/>
    </row>
    <row r="61" spans="1:4" s="106" customFormat="1" ht="15">
      <c r="A61" s="133" t="s">
        <v>737</v>
      </c>
      <c r="B61" s="135" t="s">
        <v>44</v>
      </c>
      <c r="C61" s="14" t="s">
        <v>6</v>
      </c>
      <c r="D61" s="383">
        <v>18.87</v>
      </c>
    </row>
    <row r="62" spans="1:4" s="106" customFormat="1" ht="25.5">
      <c r="A62" s="133" t="s">
        <v>738</v>
      </c>
      <c r="B62" s="135" t="s">
        <v>45</v>
      </c>
      <c r="C62" s="14" t="s">
        <v>6</v>
      </c>
      <c r="D62" s="383">
        <v>22.71</v>
      </c>
    </row>
    <row r="63" spans="1:4" s="106" customFormat="1" ht="25.5">
      <c r="A63" s="133" t="s">
        <v>739</v>
      </c>
      <c r="B63" s="136" t="s">
        <v>46</v>
      </c>
      <c r="C63" s="134" t="s">
        <v>17</v>
      </c>
      <c r="D63" s="383">
        <v>14.83</v>
      </c>
    </row>
    <row r="64" spans="1:4" s="106" customFormat="1" ht="25.5">
      <c r="A64" s="133" t="s">
        <v>740</v>
      </c>
      <c r="B64" s="13" t="s">
        <v>697</v>
      </c>
      <c r="C64" s="134" t="s">
        <v>17</v>
      </c>
      <c r="D64" s="383">
        <v>12.09</v>
      </c>
    </row>
    <row r="65" spans="1:4" s="106" customFormat="1" ht="15">
      <c r="A65" s="133" t="s">
        <v>741</v>
      </c>
      <c r="B65" s="13" t="s">
        <v>12</v>
      </c>
      <c r="C65" s="14" t="s">
        <v>6</v>
      </c>
      <c r="D65" s="383">
        <v>2.5</v>
      </c>
    </row>
    <row r="66" spans="1:4" s="106" customFormat="1" ht="25.5">
      <c r="A66" s="133" t="s">
        <v>742</v>
      </c>
      <c r="B66" s="13" t="s">
        <v>47</v>
      </c>
      <c r="C66" s="14" t="s">
        <v>6</v>
      </c>
      <c r="D66" s="383">
        <v>4.4400000000000004</v>
      </c>
    </row>
    <row r="67" spans="1:4" s="106" customFormat="1" ht="25.5">
      <c r="A67" s="133" t="s">
        <v>743</v>
      </c>
      <c r="B67" s="13" t="s">
        <v>48</v>
      </c>
      <c r="C67" s="14" t="s">
        <v>6</v>
      </c>
      <c r="D67" s="383">
        <v>3.49</v>
      </c>
    </row>
    <row r="68" spans="1:4" s="106" customFormat="1">
      <c r="A68" s="128" t="s">
        <v>513</v>
      </c>
      <c r="B68" s="129" t="s">
        <v>49</v>
      </c>
      <c r="C68" s="130"/>
      <c r="D68" s="381"/>
    </row>
    <row r="69" spans="1:4" s="106" customFormat="1">
      <c r="A69" s="45" t="s">
        <v>744</v>
      </c>
      <c r="B69" s="131" t="s">
        <v>3</v>
      </c>
      <c r="C69" s="132"/>
      <c r="D69" s="382"/>
    </row>
    <row r="70" spans="1:4" s="106" customFormat="1" ht="38.25">
      <c r="A70" s="133" t="s">
        <v>745</v>
      </c>
      <c r="B70" s="13" t="s">
        <v>50</v>
      </c>
      <c r="C70" s="14" t="s">
        <v>6</v>
      </c>
      <c r="D70" s="383">
        <v>17.010000000000002</v>
      </c>
    </row>
    <row r="71" spans="1:4" s="107" customFormat="1" ht="38.25">
      <c r="A71" s="133" t="s">
        <v>746</v>
      </c>
      <c r="B71" s="13" t="s">
        <v>51</v>
      </c>
      <c r="C71" s="14" t="s">
        <v>6</v>
      </c>
      <c r="D71" s="383">
        <v>17.010000000000002</v>
      </c>
    </row>
    <row r="72" spans="1:4" s="106" customFormat="1" ht="25.5">
      <c r="A72" s="133" t="s">
        <v>747</v>
      </c>
      <c r="B72" s="9" t="s">
        <v>687</v>
      </c>
      <c r="C72" s="134" t="s">
        <v>4</v>
      </c>
      <c r="D72" s="383">
        <v>55</v>
      </c>
    </row>
    <row r="73" spans="1:4" s="107" customFormat="1">
      <c r="A73" s="45" t="s">
        <v>748</v>
      </c>
      <c r="B73" s="131" t="s">
        <v>52</v>
      </c>
      <c r="C73" s="132"/>
      <c r="D73" s="382"/>
    </row>
    <row r="74" spans="1:4" s="107" customFormat="1" ht="25.5">
      <c r="A74" s="133" t="s">
        <v>749</v>
      </c>
      <c r="B74" s="13" t="s">
        <v>750</v>
      </c>
      <c r="C74" s="14" t="s">
        <v>6</v>
      </c>
      <c r="D74" s="383">
        <v>16.47</v>
      </c>
    </row>
    <row r="75" spans="1:4" s="107" customFormat="1" ht="25.5">
      <c r="A75" s="133" t="s">
        <v>751</v>
      </c>
      <c r="B75" s="13" t="s">
        <v>752</v>
      </c>
      <c r="C75" s="14" t="s">
        <v>6</v>
      </c>
      <c r="D75" s="383">
        <v>22.18</v>
      </c>
    </row>
    <row r="76" spans="1:4" ht="25.5">
      <c r="A76" s="133" t="s">
        <v>753</v>
      </c>
      <c r="B76" s="19" t="s">
        <v>53</v>
      </c>
      <c r="C76" s="14" t="s">
        <v>6</v>
      </c>
      <c r="D76" s="383">
        <v>35</v>
      </c>
    </row>
    <row r="77" spans="1:4" s="88" customFormat="1">
      <c r="A77" s="133" t="s">
        <v>754</v>
      </c>
      <c r="B77" s="13" t="s">
        <v>54</v>
      </c>
      <c r="C77" s="14" t="s">
        <v>17</v>
      </c>
      <c r="D77" s="383">
        <v>100</v>
      </c>
    </row>
    <row r="78" spans="1:4" s="107" customFormat="1" ht="140.25">
      <c r="A78" s="133" t="s">
        <v>755</v>
      </c>
      <c r="B78" s="20" t="s">
        <v>756</v>
      </c>
      <c r="C78" s="14" t="s">
        <v>6</v>
      </c>
      <c r="D78" s="383">
        <v>39.049999999999997</v>
      </c>
    </row>
    <row r="79" spans="1:4" s="106" customFormat="1" ht="38.25">
      <c r="A79" s="133" t="s">
        <v>757</v>
      </c>
      <c r="B79" s="158" t="s">
        <v>55</v>
      </c>
      <c r="C79" s="14" t="s">
        <v>17</v>
      </c>
      <c r="D79" s="383">
        <v>6.38</v>
      </c>
    </row>
    <row r="80" spans="1:4">
      <c r="A80" s="128" t="s">
        <v>514</v>
      </c>
      <c r="B80" s="129" t="s">
        <v>56</v>
      </c>
      <c r="C80" s="130"/>
      <c r="D80" s="381"/>
    </row>
    <row r="81" spans="1:4">
      <c r="A81" s="45" t="s">
        <v>758</v>
      </c>
      <c r="B81" s="131" t="s">
        <v>3</v>
      </c>
      <c r="C81" s="132"/>
      <c r="D81" s="382"/>
    </row>
    <row r="82" spans="1:4" ht="38.25">
      <c r="A82" s="133" t="s">
        <v>759</v>
      </c>
      <c r="B82" s="13" t="s">
        <v>57</v>
      </c>
      <c r="C82" s="134" t="s">
        <v>17</v>
      </c>
      <c r="D82" s="383">
        <v>2.71</v>
      </c>
    </row>
    <row r="83" spans="1:4" s="107" customFormat="1" ht="25.5">
      <c r="A83" s="133" t="s">
        <v>760</v>
      </c>
      <c r="B83" s="13" t="s">
        <v>58</v>
      </c>
      <c r="C83" s="134" t="s">
        <v>17</v>
      </c>
      <c r="D83" s="383">
        <v>2.71</v>
      </c>
    </row>
    <row r="84" spans="1:4" s="106" customFormat="1" ht="25.5">
      <c r="A84" s="133" t="s">
        <v>761</v>
      </c>
      <c r="B84" s="9" t="s">
        <v>687</v>
      </c>
      <c r="C84" s="134" t="s">
        <v>4</v>
      </c>
      <c r="D84" s="383">
        <v>55</v>
      </c>
    </row>
    <row r="85" spans="1:4" s="106" customFormat="1">
      <c r="A85" s="45" t="s">
        <v>762</v>
      </c>
      <c r="B85" s="131" t="s">
        <v>59</v>
      </c>
      <c r="C85" s="132"/>
      <c r="D85" s="382"/>
    </row>
    <row r="86" spans="1:4" s="106" customFormat="1" ht="15">
      <c r="A86" s="133" t="s">
        <v>763</v>
      </c>
      <c r="B86" s="13" t="s">
        <v>12</v>
      </c>
      <c r="C86" s="14" t="s">
        <v>6</v>
      </c>
      <c r="D86" s="383">
        <v>2.5</v>
      </c>
    </row>
    <row r="87" spans="1:4" ht="25.5">
      <c r="A87" s="133" t="s">
        <v>764</v>
      </c>
      <c r="B87" s="13" t="s">
        <v>47</v>
      </c>
      <c r="C87" s="14" t="s">
        <v>6</v>
      </c>
      <c r="D87" s="383">
        <v>4.4400000000000004</v>
      </c>
    </row>
    <row r="88" spans="1:4" ht="15">
      <c r="A88" s="133" t="s">
        <v>765</v>
      </c>
      <c r="B88" s="13" t="s">
        <v>60</v>
      </c>
      <c r="C88" s="14" t="s">
        <v>6</v>
      </c>
      <c r="D88" s="383">
        <v>3.49</v>
      </c>
    </row>
    <row r="89" spans="1:4" s="106" customFormat="1" ht="89.25" collapsed="1">
      <c r="A89" s="133" t="s">
        <v>766</v>
      </c>
      <c r="B89" s="13" t="s">
        <v>665</v>
      </c>
      <c r="C89" s="14" t="s">
        <v>17</v>
      </c>
      <c r="D89" s="383">
        <v>66.5</v>
      </c>
    </row>
    <row r="90" spans="1:4" s="106" customFormat="1" ht="25.5">
      <c r="A90" s="125" t="s">
        <v>767</v>
      </c>
      <c r="B90" s="126" t="s">
        <v>61</v>
      </c>
      <c r="C90" s="127"/>
      <c r="D90" s="380"/>
    </row>
    <row r="91" spans="1:4" s="107" customFormat="1">
      <c r="A91" s="45" t="s">
        <v>768</v>
      </c>
      <c r="B91" s="131" t="s">
        <v>62</v>
      </c>
      <c r="C91" s="132"/>
      <c r="D91" s="386"/>
    </row>
    <row r="92" spans="1:4" s="106" customFormat="1" ht="25.5">
      <c r="A92" s="133" t="s">
        <v>769</v>
      </c>
      <c r="B92" s="19" t="s">
        <v>770</v>
      </c>
      <c r="C92" s="14" t="s">
        <v>6</v>
      </c>
      <c r="D92" s="384">
        <v>15.73</v>
      </c>
    </row>
    <row r="93" spans="1:4" s="106" customFormat="1" ht="15">
      <c r="A93" s="133" t="s">
        <v>771</v>
      </c>
      <c r="B93" s="19" t="s">
        <v>63</v>
      </c>
      <c r="C93" s="14" t="s">
        <v>6</v>
      </c>
      <c r="D93" s="384">
        <v>2.2599999999999998</v>
      </c>
    </row>
    <row r="94" spans="1:4" s="106" customFormat="1" ht="25.5">
      <c r="A94" s="133" t="s">
        <v>772</v>
      </c>
      <c r="B94" s="13" t="s">
        <v>663</v>
      </c>
      <c r="C94" s="14" t="s">
        <v>6</v>
      </c>
      <c r="D94" s="383">
        <v>42.16</v>
      </c>
    </row>
    <row r="95" spans="1:4" s="106" customFormat="1" ht="15">
      <c r="A95" s="133" t="s">
        <v>773</v>
      </c>
      <c r="B95" s="159" t="s">
        <v>64</v>
      </c>
      <c r="C95" s="14" t="s">
        <v>6</v>
      </c>
      <c r="D95" s="384">
        <v>3.18</v>
      </c>
    </row>
    <row r="96" spans="1:4" s="106" customFormat="1">
      <c r="A96" s="133" t="s">
        <v>774</v>
      </c>
      <c r="B96" s="141" t="s">
        <v>65</v>
      </c>
      <c r="C96" s="14" t="s">
        <v>17</v>
      </c>
      <c r="D96" s="383">
        <v>18.5</v>
      </c>
    </row>
    <row r="97" spans="1:4" s="106" customFormat="1">
      <c r="A97" s="45" t="s">
        <v>775</v>
      </c>
      <c r="B97" s="131" t="s">
        <v>66</v>
      </c>
      <c r="C97" s="132"/>
      <c r="D97" s="386"/>
    </row>
    <row r="98" spans="1:4" s="106" customFormat="1" ht="15">
      <c r="A98" s="133" t="s">
        <v>776</v>
      </c>
      <c r="B98" s="18" t="s">
        <v>67</v>
      </c>
      <c r="C98" s="14" t="s">
        <v>6</v>
      </c>
      <c r="D98" s="384">
        <v>2.48</v>
      </c>
    </row>
    <row r="99" spans="1:4" s="106" customFormat="1" ht="25.5">
      <c r="A99" s="133" t="s">
        <v>777</v>
      </c>
      <c r="B99" s="19" t="s">
        <v>664</v>
      </c>
      <c r="C99" s="14" t="s">
        <v>6</v>
      </c>
      <c r="D99" s="383">
        <v>42.16</v>
      </c>
    </row>
    <row r="100" spans="1:4" s="106" customFormat="1">
      <c r="A100" s="142" t="s">
        <v>515</v>
      </c>
      <c r="B100" s="126" t="s">
        <v>68</v>
      </c>
      <c r="C100" s="127"/>
      <c r="D100" s="380"/>
    </row>
    <row r="101" spans="1:4" s="106" customFormat="1">
      <c r="A101" s="45" t="s">
        <v>778</v>
      </c>
      <c r="B101" s="131" t="s">
        <v>69</v>
      </c>
      <c r="C101" s="132"/>
      <c r="D101" s="382"/>
    </row>
    <row r="102" spans="1:4" s="106" customFormat="1" ht="38.25">
      <c r="A102" s="133" t="s">
        <v>779</v>
      </c>
      <c r="B102" s="13" t="s">
        <v>671</v>
      </c>
      <c r="C102" s="14" t="s">
        <v>4</v>
      </c>
      <c r="D102" s="383">
        <v>13.88</v>
      </c>
    </row>
    <row r="103" spans="1:4" s="106" customFormat="1" ht="38.25">
      <c r="A103" s="133" t="s">
        <v>780</v>
      </c>
      <c r="B103" s="13" t="s">
        <v>70</v>
      </c>
      <c r="C103" s="14" t="s">
        <v>4</v>
      </c>
      <c r="D103" s="383">
        <v>13.88</v>
      </c>
    </row>
    <row r="104" spans="1:4" s="106" customFormat="1" ht="38.25">
      <c r="A104" s="133" t="s">
        <v>781</v>
      </c>
      <c r="B104" s="13" t="s">
        <v>71</v>
      </c>
      <c r="C104" s="14" t="s">
        <v>6</v>
      </c>
      <c r="D104" s="383">
        <v>15.58</v>
      </c>
    </row>
    <row r="105" spans="1:4" s="106" customFormat="1" ht="25.5">
      <c r="A105" s="133" t="s">
        <v>782</v>
      </c>
      <c r="B105" s="9" t="s">
        <v>687</v>
      </c>
      <c r="C105" s="134" t="s">
        <v>4</v>
      </c>
      <c r="D105" s="383">
        <v>55</v>
      </c>
    </row>
    <row r="106" spans="1:4" s="106" customFormat="1">
      <c r="A106" s="45" t="s">
        <v>783</v>
      </c>
      <c r="B106" s="131" t="s">
        <v>72</v>
      </c>
      <c r="C106" s="132"/>
      <c r="D106" s="382"/>
    </row>
    <row r="107" spans="1:4" s="106" customFormat="1" ht="63.75">
      <c r="A107" s="133" t="s">
        <v>784</v>
      </c>
      <c r="B107" s="13" t="s">
        <v>73</v>
      </c>
      <c r="C107" s="14" t="s">
        <v>4</v>
      </c>
      <c r="D107" s="383">
        <v>219.53</v>
      </c>
    </row>
    <row r="108" spans="1:4" s="106" customFormat="1" ht="63.75">
      <c r="A108" s="133" t="s">
        <v>785</v>
      </c>
      <c r="B108" s="13" t="s">
        <v>19</v>
      </c>
      <c r="C108" s="14" t="s">
        <v>4</v>
      </c>
      <c r="D108" s="384">
        <v>191.21</v>
      </c>
    </row>
    <row r="109" spans="1:4" s="106" customFormat="1" ht="63.75">
      <c r="A109" s="133" t="s">
        <v>786</v>
      </c>
      <c r="B109" s="13" t="s">
        <v>74</v>
      </c>
      <c r="C109" s="14" t="s">
        <v>6</v>
      </c>
      <c r="D109" s="384">
        <v>54.71</v>
      </c>
    </row>
    <row r="110" spans="1:4" s="106" customFormat="1" ht="25.5">
      <c r="A110" s="133" t="s">
        <v>787</v>
      </c>
      <c r="B110" s="13" t="s">
        <v>788</v>
      </c>
      <c r="C110" s="14" t="s">
        <v>21</v>
      </c>
      <c r="D110" s="384">
        <v>33.18</v>
      </c>
    </row>
    <row r="111" spans="1:4" s="106" customFormat="1" ht="25.5">
      <c r="A111" s="133" t="s">
        <v>789</v>
      </c>
      <c r="B111" s="13" t="s">
        <v>790</v>
      </c>
      <c r="C111" s="14" t="s">
        <v>4</v>
      </c>
      <c r="D111" s="384">
        <v>170.16</v>
      </c>
    </row>
    <row r="112" spans="1:4" s="106" customFormat="1">
      <c r="A112" s="142" t="s">
        <v>509</v>
      </c>
      <c r="B112" s="126" t="s">
        <v>75</v>
      </c>
      <c r="C112" s="127"/>
      <c r="D112" s="380"/>
    </row>
    <row r="113" spans="1:4" s="106" customFormat="1">
      <c r="A113" s="143" t="s">
        <v>791</v>
      </c>
      <c r="B113" s="129" t="s">
        <v>76</v>
      </c>
      <c r="C113" s="130"/>
      <c r="D113" s="381"/>
    </row>
    <row r="114" spans="1:4" s="106" customFormat="1">
      <c r="A114" s="45" t="s">
        <v>792</v>
      </c>
      <c r="B114" s="131" t="s">
        <v>77</v>
      </c>
      <c r="C114" s="132"/>
      <c r="D114" s="382"/>
    </row>
    <row r="115" spans="1:4" s="106" customFormat="1" ht="38.25">
      <c r="A115" s="133" t="s">
        <v>793</v>
      </c>
      <c r="B115" s="144" t="s">
        <v>667</v>
      </c>
      <c r="C115" s="14" t="s">
        <v>78</v>
      </c>
      <c r="D115" s="384">
        <v>2.94</v>
      </c>
    </row>
    <row r="116" spans="1:4" s="106" customFormat="1" ht="38.25">
      <c r="A116" s="133" t="s">
        <v>794</v>
      </c>
      <c r="B116" s="144" t="s">
        <v>79</v>
      </c>
      <c r="C116" s="14" t="s">
        <v>6</v>
      </c>
      <c r="D116" s="384">
        <v>4.04</v>
      </c>
    </row>
    <row r="117" spans="1:4" s="106" customFormat="1" ht="38.25">
      <c r="A117" s="133" t="s">
        <v>795</v>
      </c>
      <c r="B117" s="9" t="s">
        <v>80</v>
      </c>
      <c r="C117" s="14" t="s">
        <v>6</v>
      </c>
      <c r="D117" s="384">
        <v>0.86</v>
      </c>
    </row>
    <row r="118" spans="1:4" s="107" customFormat="1" ht="38.25">
      <c r="A118" s="133" t="s">
        <v>796</v>
      </c>
      <c r="B118" s="9" t="s">
        <v>81</v>
      </c>
      <c r="C118" s="14" t="s">
        <v>6</v>
      </c>
      <c r="D118" s="384">
        <v>1.51</v>
      </c>
    </row>
    <row r="119" spans="1:4" s="107" customFormat="1" ht="38.25">
      <c r="A119" s="133" t="s">
        <v>797</v>
      </c>
      <c r="B119" s="9" t="s">
        <v>82</v>
      </c>
      <c r="C119" s="14" t="s">
        <v>6</v>
      </c>
      <c r="D119" s="384">
        <v>5.85</v>
      </c>
    </row>
    <row r="120" spans="1:4" s="107" customFormat="1" ht="38.25">
      <c r="A120" s="133" t="s">
        <v>798</v>
      </c>
      <c r="B120" s="9" t="s">
        <v>83</v>
      </c>
      <c r="C120" s="14" t="s">
        <v>6</v>
      </c>
      <c r="D120" s="384">
        <v>0.96</v>
      </c>
    </row>
    <row r="121" spans="1:4" s="106" customFormat="1" ht="38.25">
      <c r="A121" s="133" t="s">
        <v>799</v>
      </c>
      <c r="B121" s="9" t="s">
        <v>800</v>
      </c>
      <c r="C121" s="14" t="s">
        <v>17</v>
      </c>
      <c r="D121" s="384">
        <v>3.1</v>
      </c>
    </row>
    <row r="122" spans="1:4" s="106" customFormat="1" ht="25.5">
      <c r="A122" s="133" t="s">
        <v>801</v>
      </c>
      <c r="B122" s="9" t="s">
        <v>687</v>
      </c>
      <c r="C122" s="134" t="s">
        <v>4</v>
      </c>
      <c r="D122" s="383">
        <v>55</v>
      </c>
    </row>
    <row r="123" spans="1:4" s="106" customFormat="1">
      <c r="A123" s="45" t="s">
        <v>802</v>
      </c>
      <c r="B123" s="131" t="s">
        <v>84</v>
      </c>
      <c r="C123" s="132"/>
      <c r="D123" s="382"/>
    </row>
    <row r="124" spans="1:4" s="106" customFormat="1">
      <c r="A124" s="137" t="s">
        <v>803</v>
      </c>
      <c r="B124" s="138" t="s">
        <v>85</v>
      </c>
      <c r="C124" s="139"/>
      <c r="D124" s="385"/>
    </row>
    <row r="125" spans="1:4" s="106" customFormat="1" ht="25.5">
      <c r="A125" s="133" t="s">
        <v>804</v>
      </c>
      <c r="B125" s="19" t="s">
        <v>723</v>
      </c>
      <c r="C125" s="14" t="s">
        <v>6</v>
      </c>
      <c r="D125" s="384">
        <v>6.72</v>
      </c>
    </row>
    <row r="126" spans="1:4" s="115" customFormat="1" ht="25.5">
      <c r="A126" s="133" t="s">
        <v>805</v>
      </c>
      <c r="B126" s="19" t="s">
        <v>34</v>
      </c>
      <c r="C126" s="134" t="s">
        <v>17</v>
      </c>
      <c r="D126" s="383">
        <v>3.45</v>
      </c>
    </row>
    <row r="127" spans="1:4" s="106" customFormat="1" ht="25.5">
      <c r="A127" s="133" t="s">
        <v>806</v>
      </c>
      <c r="B127" s="19" t="s">
        <v>35</v>
      </c>
      <c r="C127" s="14" t="s">
        <v>6</v>
      </c>
      <c r="D127" s="383">
        <v>38.590000000000003</v>
      </c>
    </row>
    <row r="128" spans="1:4" s="115" customFormat="1" ht="25.5">
      <c r="A128" s="133" t="s">
        <v>807</v>
      </c>
      <c r="B128" s="13" t="s">
        <v>668</v>
      </c>
      <c r="C128" s="14" t="s">
        <v>6</v>
      </c>
      <c r="D128" s="383">
        <v>15.35</v>
      </c>
    </row>
    <row r="129" spans="1:4" s="106" customFormat="1" ht="51">
      <c r="A129" s="133" t="s">
        <v>808</v>
      </c>
      <c r="B129" s="18" t="s">
        <v>669</v>
      </c>
      <c r="C129" s="14" t="s">
        <v>6</v>
      </c>
      <c r="D129" s="383">
        <v>18.62</v>
      </c>
    </row>
    <row r="130" spans="1:4" s="115" customFormat="1" ht="38.25">
      <c r="A130" s="133" t="s">
        <v>809</v>
      </c>
      <c r="B130" s="136" t="s">
        <v>38</v>
      </c>
      <c r="C130" s="134" t="s">
        <v>17</v>
      </c>
      <c r="D130" s="384">
        <v>14.83</v>
      </c>
    </row>
    <row r="131" spans="1:4" s="115" customFormat="1" ht="25.5">
      <c r="A131" s="133" t="s">
        <v>810</v>
      </c>
      <c r="B131" s="19" t="s">
        <v>86</v>
      </c>
      <c r="C131" s="14" t="s">
        <v>6</v>
      </c>
      <c r="D131" s="383">
        <v>36.549999999999997</v>
      </c>
    </row>
    <row r="132" spans="1:4" s="106" customFormat="1" ht="25.5">
      <c r="A132" s="133" t="s">
        <v>811</v>
      </c>
      <c r="B132" s="19" t="s">
        <v>87</v>
      </c>
      <c r="C132" s="14" t="s">
        <v>6</v>
      </c>
      <c r="D132" s="383">
        <v>45.9</v>
      </c>
    </row>
    <row r="133" spans="1:4" s="106" customFormat="1" ht="25.5">
      <c r="A133" s="133" t="s">
        <v>812</v>
      </c>
      <c r="B133" s="19" t="s">
        <v>88</v>
      </c>
      <c r="C133" s="134" t="s">
        <v>21</v>
      </c>
      <c r="D133" s="383">
        <v>50</v>
      </c>
    </row>
    <row r="134" spans="1:4" s="106" customFormat="1">
      <c r="A134" s="133" t="s">
        <v>813</v>
      </c>
      <c r="B134" s="135" t="s">
        <v>89</v>
      </c>
      <c r="C134" s="14" t="s">
        <v>17</v>
      </c>
      <c r="D134" s="383">
        <v>12.09</v>
      </c>
    </row>
    <row r="135" spans="1:4" s="106" customFormat="1" ht="25.5">
      <c r="A135" s="133" t="s">
        <v>814</v>
      </c>
      <c r="B135" s="13" t="s">
        <v>90</v>
      </c>
      <c r="C135" s="14" t="s">
        <v>6</v>
      </c>
      <c r="D135" s="384">
        <v>16.95</v>
      </c>
    </row>
    <row r="136" spans="1:4" s="106" customFormat="1" ht="15">
      <c r="A136" s="133" t="s">
        <v>815</v>
      </c>
      <c r="B136" s="13" t="s">
        <v>91</v>
      </c>
      <c r="C136" s="14" t="s">
        <v>6</v>
      </c>
      <c r="D136" s="383">
        <v>45</v>
      </c>
    </row>
    <row r="137" spans="1:4" s="106" customFormat="1">
      <c r="A137" s="137" t="s">
        <v>816</v>
      </c>
      <c r="B137" s="145" t="s">
        <v>92</v>
      </c>
      <c r="C137" s="139"/>
      <c r="D137" s="385"/>
    </row>
    <row r="138" spans="1:4" s="106" customFormat="1" ht="25.5">
      <c r="A138" s="133" t="s">
        <v>817</v>
      </c>
      <c r="B138" s="13" t="s">
        <v>93</v>
      </c>
      <c r="C138" s="14" t="s">
        <v>6</v>
      </c>
      <c r="D138" s="384">
        <v>31.79</v>
      </c>
    </row>
    <row r="139" spans="1:4" s="106" customFormat="1" ht="25.5">
      <c r="A139" s="133" t="s">
        <v>818</v>
      </c>
      <c r="B139" s="13" t="s">
        <v>539</v>
      </c>
      <c r="C139" s="14" t="s">
        <v>6</v>
      </c>
      <c r="D139" s="384">
        <v>6.72</v>
      </c>
    </row>
    <row r="140" spans="1:4" s="106" customFormat="1" ht="38.25">
      <c r="A140" s="133" t="s">
        <v>819</v>
      </c>
      <c r="B140" s="13" t="s">
        <v>94</v>
      </c>
      <c r="C140" s="14" t="s">
        <v>6</v>
      </c>
      <c r="D140" s="384">
        <v>35.44</v>
      </c>
    </row>
    <row r="141" spans="1:4" s="115" customFormat="1" ht="38.25">
      <c r="A141" s="133" t="s">
        <v>820</v>
      </c>
      <c r="B141" s="13" t="s">
        <v>95</v>
      </c>
      <c r="C141" s="14" t="s">
        <v>6</v>
      </c>
      <c r="D141" s="383">
        <v>14.95</v>
      </c>
    </row>
    <row r="142" spans="1:4" s="115" customFormat="1" ht="38.25">
      <c r="A142" s="133" t="s">
        <v>821</v>
      </c>
      <c r="B142" s="9" t="s">
        <v>96</v>
      </c>
      <c r="C142" s="14" t="s">
        <v>6</v>
      </c>
      <c r="D142" s="383">
        <v>6.79</v>
      </c>
    </row>
    <row r="143" spans="1:4" s="106" customFormat="1">
      <c r="A143" s="133" t="s">
        <v>822</v>
      </c>
      <c r="B143" s="9" t="s">
        <v>97</v>
      </c>
      <c r="C143" s="134" t="s">
        <v>17</v>
      </c>
      <c r="D143" s="383">
        <v>10.42</v>
      </c>
    </row>
    <row r="144" spans="1:4" s="106" customFormat="1" ht="25.5">
      <c r="A144" s="133" t="s">
        <v>823</v>
      </c>
      <c r="B144" s="13" t="s">
        <v>697</v>
      </c>
      <c r="C144" s="134" t="s">
        <v>17</v>
      </c>
      <c r="D144" s="383">
        <v>12.09</v>
      </c>
    </row>
    <row r="145" spans="1:4" s="106" customFormat="1" ht="25.5">
      <c r="A145" s="133" t="s">
        <v>824</v>
      </c>
      <c r="B145" s="13" t="s">
        <v>90</v>
      </c>
      <c r="C145" s="14" t="s">
        <v>17</v>
      </c>
      <c r="D145" s="384">
        <v>16.95</v>
      </c>
    </row>
    <row r="146" spans="1:4" s="106" customFormat="1" ht="25.5">
      <c r="A146" s="133" t="s">
        <v>825</v>
      </c>
      <c r="B146" s="13" t="s">
        <v>98</v>
      </c>
      <c r="C146" s="14" t="s">
        <v>6</v>
      </c>
      <c r="D146" s="383">
        <v>24.84</v>
      </c>
    </row>
    <row r="147" spans="1:4" s="106" customFormat="1" ht="15">
      <c r="A147" s="133" t="s">
        <v>826</v>
      </c>
      <c r="B147" s="13" t="s">
        <v>91</v>
      </c>
      <c r="C147" s="14" t="s">
        <v>6</v>
      </c>
      <c r="D147" s="383">
        <v>42</v>
      </c>
    </row>
    <row r="148" spans="1:4" s="106" customFormat="1" ht="15">
      <c r="A148" s="133" t="s">
        <v>827</v>
      </c>
      <c r="B148" s="13" t="s">
        <v>99</v>
      </c>
      <c r="C148" s="14" t="s">
        <v>6</v>
      </c>
      <c r="D148" s="384">
        <v>23.28</v>
      </c>
    </row>
    <row r="149" spans="1:4" s="106" customFormat="1" collapsed="1">
      <c r="A149" s="143" t="s">
        <v>828</v>
      </c>
      <c r="B149" s="129" t="s">
        <v>100</v>
      </c>
      <c r="C149" s="130"/>
      <c r="D149" s="381"/>
    </row>
    <row r="150" spans="1:4" s="106" customFormat="1">
      <c r="A150" s="45" t="s">
        <v>829</v>
      </c>
      <c r="B150" s="131" t="s">
        <v>101</v>
      </c>
      <c r="C150" s="132"/>
      <c r="D150" s="382"/>
    </row>
    <row r="151" spans="1:4" s="106" customFormat="1" ht="51">
      <c r="A151" s="133" t="s">
        <v>830</v>
      </c>
      <c r="B151" s="135" t="s">
        <v>102</v>
      </c>
      <c r="C151" s="14" t="s">
        <v>6</v>
      </c>
      <c r="D151" s="384">
        <v>1.91</v>
      </c>
    </row>
    <row r="152" spans="1:4" s="106" customFormat="1" ht="38.25">
      <c r="A152" s="133" t="s">
        <v>831</v>
      </c>
      <c r="B152" s="135" t="s">
        <v>103</v>
      </c>
      <c r="C152" s="14" t="s">
        <v>6</v>
      </c>
      <c r="D152" s="384">
        <v>1.91</v>
      </c>
    </row>
    <row r="153" spans="1:4" s="106" customFormat="1" ht="38.25">
      <c r="A153" s="133" t="s">
        <v>832</v>
      </c>
      <c r="B153" s="135" t="s">
        <v>104</v>
      </c>
      <c r="C153" s="14" t="s">
        <v>6</v>
      </c>
      <c r="D153" s="383">
        <v>1.51</v>
      </c>
    </row>
    <row r="154" spans="1:4" s="106" customFormat="1" ht="38.25">
      <c r="A154" s="133" t="s">
        <v>833</v>
      </c>
      <c r="B154" s="135" t="s">
        <v>105</v>
      </c>
      <c r="C154" s="14" t="s">
        <v>6</v>
      </c>
      <c r="D154" s="383">
        <v>9.7200000000000006</v>
      </c>
    </row>
    <row r="155" spans="1:4" ht="38.25">
      <c r="A155" s="133" t="s">
        <v>834</v>
      </c>
      <c r="B155" s="135" t="s">
        <v>106</v>
      </c>
      <c r="C155" s="14" t="s">
        <v>21</v>
      </c>
      <c r="D155" s="383">
        <v>14.87</v>
      </c>
    </row>
    <row r="156" spans="1:4" ht="25.5">
      <c r="A156" s="133" t="s">
        <v>835</v>
      </c>
      <c r="B156" s="9" t="s">
        <v>107</v>
      </c>
      <c r="C156" s="14" t="s">
        <v>21</v>
      </c>
      <c r="D156" s="383">
        <v>5.16</v>
      </c>
    </row>
    <row r="157" spans="1:4" s="107" customFormat="1" ht="38.25">
      <c r="A157" s="133" t="s">
        <v>836</v>
      </c>
      <c r="B157" s="135" t="s">
        <v>108</v>
      </c>
      <c r="C157" s="146" t="s">
        <v>21</v>
      </c>
      <c r="D157" s="383">
        <v>12</v>
      </c>
    </row>
    <row r="158" spans="1:4" s="106" customFormat="1" ht="25.5">
      <c r="A158" s="133" t="s">
        <v>837</v>
      </c>
      <c r="B158" s="9" t="s">
        <v>687</v>
      </c>
      <c r="C158" s="134" t="s">
        <v>4</v>
      </c>
      <c r="D158" s="383">
        <v>55</v>
      </c>
    </row>
    <row r="159" spans="1:4" s="106" customFormat="1">
      <c r="A159" s="45" t="s">
        <v>838</v>
      </c>
      <c r="B159" s="131" t="s">
        <v>109</v>
      </c>
      <c r="C159" s="132"/>
      <c r="D159" s="382"/>
    </row>
    <row r="160" spans="1:4" s="106" customFormat="1" ht="38.25">
      <c r="A160" s="133" t="s">
        <v>839</v>
      </c>
      <c r="B160" s="13" t="s">
        <v>840</v>
      </c>
      <c r="C160" s="14" t="s">
        <v>6</v>
      </c>
      <c r="D160" s="384">
        <v>42.16</v>
      </c>
    </row>
    <row r="161" spans="1:4" s="106" customFormat="1" ht="38.25">
      <c r="A161" s="133" t="s">
        <v>841</v>
      </c>
      <c r="B161" s="13" t="s">
        <v>110</v>
      </c>
      <c r="C161" s="14" t="s">
        <v>6</v>
      </c>
      <c r="D161" s="384">
        <v>32.450000000000003</v>
      </c>
    </row>
    <row r="162" spans="1:4" s="106" customFormat="1" ht="51">
      <c r="A162" s="133" t="s">
        <v>842</v>
      </c>
      <c r="B162" s="13" t="s">
        <v>843</v>
      </c>
      <c r="C162" s="14" t="s">
        <v>17</v>
      </c>
      <c r="D162" s="384">
        <v>14.6</v>
      </c>
    </row>
    <row r="163" spans="1:4" s="106" customFormat="1" ht="25.5">
      <c r="A163" s="133" t="s">
        <v>844</v>
      </c>
      <c r="B163" s="13" t="s">
        <v>111</v>
      </c>
      <c r="C163" s="14" t="s">
        <v>6</v>
      </c>
      <c r="D163" s="384">
        <v>23.13</v>
      </c>
    </row>
    <row r="164" spans="1:4" s="106" customFormat="1" ht="25.5">
      <c r="A164" s="133" t="s">
        <v>845</v>
      </c>
      <c r="B164" s="13" t="s">
        <v>112</v>
      </c>
      <c r="C164" s="14" t="s">
        <v>6</v>
      </c>
      <c r="D164" s="384">
        <v>21.09</v>
      </c>
    </row>
    <row r="165" spans="1:4" s="106" customFormat="1" ht="25.5">
      <c r="A165" s="133" t="s">
        <v>846</v>
      </c>
      <c r="B165" s="13" t="s">
        <v>113</v>
      </c>
      <c r="C165" s="14" t="s">
        <v>17</v>
      </c>
      <c r="D165" s="384">
        <v>14.83</v>
      </c>
    </row>
    <row r="166" spans="1:4" s="106" customFormat="1" ht="38.25">
      <c r="A166" s="133" t="s">
        <v>847</v>
      </c>
      <c r="B166" s="13" t="s">
        <v>114</v>
      </c>
      <c r="C166" s="14" t="s">
        <v>6</v>
      </c>
      <c r="D166" s="383">
        <v>31.35</v>
      </c>
    </row>
    <row r="167" spans="1:4" s="106" customFormat="1">
      <c r="A167" s="45" t="s">
        <v>848</v>
      </c>
      <c r="B167" s="131" t="s">
        <v>115</v>
      </c>
      <c r="C167" s="132"/>
      <c r="D167" s="382"/>
    </row>
    <row r="168" spans="1:4" s="106" customFormat="1" ht="38.25">
      <c r="A168" s="133" t="s">
        <v>849</v>
      </c>
      <c r="B168" s="13" t="s">
        <v>116</v>
      </c>
      <c r="C168" s="14" t="s">
        <v>6</v>
      </c>
      <c r="D168" s="384">
        <v>45.9</v>
      </c>
    </row>
    <row r="169" spans="1:4" s="107" customFormat="1" ht="38.25">
      <c r="A169" s="133" t="s">
        <v>850</v>
      </c>
      <c r="B169" s="19" t="s">
        <v>117</v>
      </c>
      <c r="C169" s="14" t="s">
        <v>6</v>
      </c>
      <c r="D169" s="383">
        <v>32.450000000000003</v>
      </c>
    </row>
    <row r="170" spans="1:4" s="106" customFormat="1" ht="38.25">
      <c r="A170" s="133" t="s">
        <v>851</v>
      </c>
      <c r="B170" s="19" t="s">
        <v>118</v>
      </c>
      <c r="C170" s="14" t="s">
        <v>6</v>
      </c>
      <c r="D170" s="383">
        <v>85.34</v>
      </c>
    </row>
    <row r="171" spans="1:4" s="106" customFormat="1" ht="38.25">
      <c r="A171" s="133" t="s">
        <v>852</v>
      </c>
      <c r="B171" s="19" t="s">
        <v>119</v>
      </c>
      <c r="C171" s="14" t="s">
        <v>6</v>
      </c>
      <c r="D171" s="383">
        <v>138.69999999999999</v>
      </c>
    </row>
    <row r="172" spans="1:4" s="106" customFormat="1" ht="38.25">
      <c r="A172" s="133" t="s">
        <v>853</v>
      </c>
      <c r="B172" s="19" t="s">
        <v>120</v>
      </c>
      <c r="C172" s="14" t="s">
        <v>6</v>
      </c>
      <c r="D172" s="383">
        <v>71.099999999999994</v>
      </c>
    </row>
    <row r="173" spans="1:4" s="106" customFormat="1" ht="38.25">
      <c r="A173" s="133" t="s">
        <v>854</v>
      </c>
      <c r="B173" s="19" t="s">
        <v>121</v>
      </c>
      <c r="C173" s="14" t="s">
        <v>6</v>
      </c>
      <c r="D173" s="383">
        <v>69.989999999999995</v>
      </c>
    </row>
    <row r="174" spans="1:4" s="106" customFormat="1" ht="15">
      <c r="A174" s="133" t="s">
        <v>855</v>
      </c>
      <c r="B174" s="13" t="s">
        <v>122</v>
      </c>
      <c r="C174" s="14" t="s">
        <v>6</v>
      </c>
      <c r="D174" s="383">
        <v>11.41</v>
      </c>
    </row>
    <row r="175" spans="1:4" s="106" customFormat="1" ht="25.5">
      <c r="A175" s="133" t="s">
        <v>856</v>
      </c>
      <c r="B175" s="13" t="s">
        <v>123</v>
      </c>
      <c r="C175" s="14" t="s">
        <v>6</v>
      </c>
      <c r="D175" s="383">
        <v>7.78</v>
      </c>
    </row>
    <row r="176" spans="1:4" s="106" customFormat="1">
      <c r="A176" s="45" t="s">
        <v>857</v>
      </c>
      <c r="B176" s="46" t="s">
        <v>124</v>
      </c>
      <c r="C176" s="147"/>
      <c r="D176" s="382"/>
    </row>
    <row r="177" spans="1:4" s="106" customFormat="1" ht="89.25">
      <c r="A177" s="133" t="s">
        <v>858</v>
      </c>
      <c r="B177" s="13" t="s">
        <v>859</v>
      </c>
      <c r="C177" s="14" t="s">
        <v>6</v>
      </c>
      <c r="D177" s="384">
        <v>181</v>
      </c>
    </row>
    <row r="178" spans="1:4" s="106" customFormat="1" ht="51">
      <c r="A178" s="133" t="s">
        <v>860</v>
      </c>
      <c r="B178" s="19" t="s">
        <v>125</v>
      </c>
      <c r="C178" s="14" t="s">
        <v>6</v>
      </c>
      <c r="D178" s="384">
        <v>34.619999999999997</v>
      </c>
    </row>
    <row r="179" spans="1:4" s="106" customFormat="1" ht="25.5">
      <c r="A179" s="45" t="s">
        <v>861</v>
      </c>
      <c r="B179" s="131" t="s">
        <v>126</v>
      </c>
      <c r="C179" s="132"/>
      <c r="D179" s="382"/>
    </row>
    <row r="180" spans="1:4" s="106" customFormat="1" ht="63.75">
      <c r="A180" s="133" t="s">
        <v>862</v>
      </c>
      <c r="B180" s="13" t="s">
        <v>127</v>
      </c>
      <c r="C180" s="14" t="s">
        <v>6</v>
      </c>
      <c r="D180" s="383">
        <v>124.95</v>
      </c>
    </row>
    <row r="181" spans="1:4" s="115" customFormat="1" ht="38.25">
      <c r="A181" s="133" t="s">
        <v>863</v>
      </c>
      <c r="B181" s="13" t="s">
        <v>128</v>
      </c>
      <c r="C181" s="14" t="s">
        <v>17</v>
      </c>
      <c r="D181" s="383">
        <v>25.25</v>
      </c>
    </row>
    <row r="182" spans="1:4" s="115" customFormat="1" ht="25.5">
      <c r="A182" s="133" t="s">
        <v>864</v>
      </c>
      <c r="B182" s="13" t="s">
        <v>129</v>
      </c>
      <c r="C182" s="14" t="s">
        <v>17</v>
      </c>
      <c r="D182" s="383">
        <v>15.64</v>
      </c>
    </row>
    <row r="183" spans="1:4" s="115" customFormat="1" ht="51">
      <c r="A183" s="133" t="s">
        <v>865</v>
      </c>
      <c r="B183" s="23" t="s">
        <v>866</v>
      </c>
      <c r="C183" s="14" t="s">
        <v>6</v>
      </c>
      <c r="D183" s="383">
        <v>29</v>
      </c>
    </row>
    <row r="184" spans="1:4" s="106" customFormat="1" collapsed="1">
      <c r="A184" s="143" t="s">
        <v>867</v>
      </c>
      <c r="B184" s="129" t="s">
        <v>130</v>
      </c>
      <c r="C184" s="130"/>
      <c r="D184" s="381"/>
    </row>
    <row r="185" spans="1:4" s="106" customFormat="1">
      <c r="A185" s="45" t="s">
        <v>868</v>
      </c>
      <c r="B185" s="131" t="s">
        <v>131</v>
      </c>
      <c r="C185" s="132"/>
      <c r="D185" s="382"/>
    </row>
    <row r="186" spans="1:4" s="106" customFormat="1" ht="51">
      <c r="A186" s="133" t="s">
        <v>869</v>
      </c>
      <c r="B186" s="13" t="s">
        <v>132</v>
      </c>
      <c r="C186" s="14" t="s">
        <v>6</v>
      </c>
      <c r="D186" s="383">
        <v>2.68</v>
      </c>
    </row>
    <row r="187" spans="1:4" s="106" customFormat="1" ht="51" collapsed="1">
      <c r="A187" s="133" t="s">
        <v>870</v>
      </c>
      <c r="B187" s="13" t="s">
        <v>133</v>
      </c>
      <c r="C187" s="14" t="s">
        <v>6</v>
      </c>
      <c r="D187" s="383">
        <v>6.9</v>
      </c>
    </row>
    <row r="188" spans="1:4" s="106" customFormat="1" ht="51">
      <c r="A188" s="133" t="s">
        <v>871</v>
      </c>
      <c r="B188" s="13" t="s">
        <v>134</v>
      </c>
      <c r="C188" s="14" t="s">
        <v>6</v>
      </c>
      <c r="D188" s="383">
        <v>4.6500000000000004</v>
      </c>
    </row>
    <row r="189" spans="1:4" s="106" customFormat="1" ht="51">
      <c r="A189" s="133" t="s">
        <v>872</v>
      </c>
      <c r="B189" s="13" t="s">
        <v>135</v>
      </c>
      <c r="C189" s="14" t="s">
        <v>6</v>
      </c>
      <c r="D189" s="383">
        <v>0.96</v>
      </c>
    </row>
    <row r="190" spans="1:4" s="106" customFormat="1" ht="51">
      <c r="A190" s="133" t="s">
        <v>873</v>
      </c>
      <c r="B190" s="13" t="s">
        <v>136</v>
      </c>
      <c r="C190" s="14" t="s">
        <v>6</v>
      </c>
      <c r="D190" s="383">
        <v>6.9</v>
      </c>
    </row>
    <row r="191" spans="1:4" s="106" customFormat="1" ht="63.75">
      <c r="A191" s="133" t="s">
        <v>874</v>
      </c>
      <c r="B191" s="13" t="s">
        <v>137</v>
      </c>
      <c r="C191" s="14" t="s">
        <v>6</v>
      </c>
      <c r="D191" s="383">
        <v>1.62</v>
      </c>
    </row>
    <row r="192" spans="1:4" s="106" customFormat="1" ht="25.5">
      <c r="A192" s="133" t="s">
        <v>875</v>
      </c>
      <c r="B192" s="9" t="s">
        <v>687</v>
      </c>
      <c r="C192" s="134" t="s">
        <v>4</v>
      </c>
      <c r="D192" s="383">
        <v>55</v>
      </c>
    </row>
    <row r="193" spans="1:4" s="106" customFormat="1">
      <c r="A193" s="45" t="s">
        <v>876</v>
      </c>
      <c r="B193" s="131" t="s">
        <v>138</v>
      </c>
      <c r="C193" s="132"/>
      <c r="D193" s="382"/>
    </row>
    <row r="194" spans="1:4" s="106" customFormat="1">
      <c r="A194" s="137" t="s">
        <v>877</v>
      </c>
      <c r="B194" s="138" t="s">
        <v>139</v>
      </c>
      <c r="C194" s="139"/>
      <c r="D194" s="385"/>
    </row>
    <row r="195" spans="1:4" s="106" customFormat="1" ht="89.25">
      <c r="A195" s="133" t="s">
        <v>878</v>
      </c>
      <c r="B195" s="13" t="s">
        <v>520</v>
      </c>
      <c r="C195" s="14" t="s">
        <v>6</v>
      </c>
      <c r="D195" s="383">
        <v>46.37</v>
      </c>
    </row>
    <row r="196" spans="1:4" s="106" customFormat="1" ht="89.25">
      <c r="A196" s="133" t="s">
        <v>879</v>
      </c>
      <c r="B196" s="13" t="s">
        <v>268</v>
      </c>
      <c r="C196" s="14" t="s">
        <v>6</v>
      </c>
      <c r="D196" s="383">
        <v>46.37</v>
      </c>
    </row>
    <row r="197" spans="1:4" s="106" customFormat="1" ht="102">
      <c r="A197" s="133" t="s">
        <v>880</v>
      </c>
      <c r="B197" s="148" t="s">
        <v>269</v>
      </c>
      <c r="C197" s="14" t="s">
        <v>6</v>
      </c>
      <c r="D197" s="383">
        <v>51.49</v>
      </c>
    </row>
    <row r="198" spans="1:4" s="106" customFormat="1" ht="102">
      <c r="A198" s="133" t="s">
        <v>881</v>
      </c>
      <c r="B198" s="148" t="s">
        <v>270</v>
      </c>
      <c r="C198" s="14" t="s">
        <v>6</v>
      </c>
      <c r="D198" s="383">
        <v>51.49</v>
      </c>
    </row>
    <row r="199" spans="1:4" s="106" customFormat="1" ht="102">
      <c r="A199" s="133" t="s">
        <v>882</v>
      </c>
      <c r="B199" s="13" t="s">
        <v>271</v>
      </c>
      <c r="C199" s="14" t="s">
        <v>6</v>
      </c>
      <c r="D199" s="383">
        <v>48.93</v>
      </c>
    </row>
    <row r="200" spans="1:4" s="106" customFormat="1" ht="102">
      <c r="A200" s="133" t="s">
        <v>883</v>
      </c>
      <c r="B200" s="13" t="s">
        <v>272</v>
      </c>
      <c r="C200" s="14" t="s">
        <v>6</v>
      </c>
      <c r="D200" s="383">
        <v>48.93</v>
      </c>
    </row>
    <row r="201" spans="1:4" s="106" customFormat="1">
      <c r="A201" s="137" t="s">
        <v>884</v>
      </c>
      <c r="B201" s="138" t="s">
        <v>140</v>
      </c>
      <c r="C201" s="139"/>
      <c r="D201" s="385"/>
    </row>
    <row r="202" spans="1:4" s="106" customFormat="1" ht="76.5">
      <c r="A202" s="133" t="s">
        <v>885</v>
      </c>
      <c r="B202" s="149" t="s">
        <v>886</v>
      </c>
      <c r="C202" s="14" t="s">
        <v>6</v>
      </c>
      <c r="D202" s="383">
        <v>23.36</v>
      </c>
    </row>
    <row r="203" spans="1:4" s="106" customFormat="1" ht="76.5">
      <c r="A203" s="133" t="s">
        <v>887</v>
      </c>
      <c r="B203" s="149" t="s">
        <v>888</v>
      </c>
      <c r="C203" s="14" t="s">
        <v>6</v>
      </c>
      <c r="D203" s="383">
        <v>20.8</v>
      </c>
    </row>
    <row r="204" spans="1:4" s="106" customFormat="1" ht="63.75">
      <c r="A204" s="133" t="s">
        <v>889</v>
      </c>
      <c r="B204" s="13" t="s">
        <v>890</v>
      </c>
      <c r="C204" s="14" t="s">
        <v>6</v>
      </c>
      <c r="D204" s="383">
        <v>17.39</v>
      </c>
    </row>
    <row r="205" spans="1:4" s="106" customFormat="1" ht="63.75">
      <c r="A205" s="133" t="s">
        <v>891</v>
      </c>
      <c r="B205" s="13" t="s">
        <v>892</v>
      </c>
      <c r="C205" s="14" t="s">
        <v>6</v>
      </c>
      <c r="D205" s="383">
        <v>14.83</v>
      </c>
    </row>
    <row r="206" spans="1:4" s="106" customFormat="1" ht="102">
      <c r="A206" s="133" t="s">
        <v>893</v>
      </c>
      <c r="B206" s="13" t="s">
        <v>894</v>
      </c>
      <c r="C206" s="14" t="s">
        <v>6</v>
      </c>
      <c r="D206" s="383">
        <v>33.43</v>
      </c>
    </row>
    <row r="207" spans="1:4" s="106" customFormat="1" ht="102">
      <c r="A207" s="133" t="s">
        <v>895</v>
      </c>
      <c r="B207" s="13" t="s">
        <v>896</v>
      </c>
      <c r="C207" s="14" t="s">
        <v>6</v>
      </c>
      <c r="D207" s="383">
        <v>35.99</v>
      </c>
    </row>
    <row r="208" spans="1:4" s="106" customFormat="1" ht="38.25">
      <c r="A208" s="133" t="s">
        <v>897</v>
      </c>
      <c r="B208" s="9" t="s">
        <v>141</v>
      </c>
      <c r="C208" s="14" t="s">
        <v>21</v>
      </c>
      <c r="D208" s="383">
        <v>15</v>
      </c>
    </row>
    <row r="209" spans="1:4" s="106" customFormat="1" ht="25.5">
      <c r="A209" s="133" t="s">
        <v>898</v>
      </c>
      <c r="B209" s="24" t="s">
        <v>679</v>
      </c>
      <c r="C209" s="14" t="s">
        <v>21</v>
      </c>
      <c r="D209" s="383">
        <v>5</v>
      </c>
    </row>
    <row r="210" spans="1:4" s="106" customFormat="1">
      <c r="A210" s="137" t="s">
        <v>899</v>
      </c>
      <c r="B210" s="138" t="s">
        <v>142</v>
      </c>
      <c r="C210" s="139"/>
      <c r="D210" s="385"/>
    </row>
    <row r="211" spans="1:4" s="106" customFormat="1" ht="76.5">
      <c r="A211" s="133" t="s">
        <v>900</v>
      </c>
      <c r="B211" s="13" t="s">
        <v>143</v>
      </c>
      <c r="C211" s="14" t="s">
        <v>6</v>
      </c>
      <c r="D211" s="383">
        <v>196</v>
      </c>
    </row>
    <row r="212" spans="1:4" s="106" customFormat="1">
      <c r="A212" s="45" t="s">
        <v>901</v>
      </c>
      <c r="B212" s="131" t="s">
        <v>144</v>
      </c>
      <c r="C212" s="132"/>
      <c r="D212" s="382"/>
    </row>
    <row r="213" spans="1:4" s="116" customFormat="1">
      <c r="A213" s="137" t="s">
        <v>902</v>
      </c>
      <c r="B213" s="138" t="s">
        <v>145</v>
      </c>
      <c r="C213" s="139"/>
      <c r="D213" s="385"/>
    </row>
    <row r="214" spans="1:4" s="116" customFormat="1" ht="51">
      <c r="A214" s="133" t="s">
        <v>903</v>
      </c>
      <c r="B214" s="13" t="s">
        <v>904</v>
      </c>
      <c r="C214" s="14" t="s">
        <v>6</v>
      </c>
      <c r="D214" s="383">
        <v>13.27</v>
      </c>
    </row>
    <row r="215" spans="1:4" s="115" customFormat="1" ht="51">
      <c r="A215" s="133" t="s">
        <v>905</v>
      </c>
      <c r="B215" s="13" t="s">
        <v>906</v>
      </c>
      <c r="C215" s="14" t="s">
        <v>6</v>
      </c>
      <c r="D215" s="383">
        <v>11.88</v>
      </c>
    </row>
    <row r="216" spans="1:4" s="115" customFormat="1" ht="25.5">
      <c r="A216" s="133" t="s">
        <v>907</v>
      </c>
      <c r="B216" s="13" t="s">
        <v>146</v>
      </c>
      <c r="C216" s="14" t="s">
        <v>6</v>
      </c>
      <c r="D216" s="383">
        <v>29.72</v>
      </c>
    </row>
    <row r="217" spans="1:4" s="105" customFormat="1" ht="51">
      <c r="A217" s="133" t="s">
        <v>908</v>
      </c>
      <c r="B217" s="13" t="s">
        <v>147</v>
      </c>
      <c r="C217" s="14" t="s">
        <v>6</v>
      </c>
      <c r="D217" s="383">
        <v>4.5199999999999996</v>
      </c>
    </row>
    <row r="218" spans="1:4" s="116" customFormat="1">
      <c r="A218" s="137" t="s">
        <v>909</v>
      </c>
      <c r="B218" s="138" t="s">
        <v>148</v>
      </c>
      <c r="C218" s="139"/>
      <c r="D218" s="385"/>
    </row>
    <row r="219" spans="1:4" s="116" customFormat="1" ht="38.25">
      <c r="A219" s="133" t="s">
        <v>910</v>
      </c>
      <c r="B219" s="13" t="s">
        <v>149</v>
      </c>
      <c r="C219" s="14" t="s">
        <v>6</v>
      </c>
      <c r="D219" s="383">
        <v>7.83</v>
      </c>
    </row>
    <row r="220" spans="1:4" s="117" customFormat="1" ht="25.5">
      <c r="A220" s="133" t="s">
        <v>911</v>
      </c>
      <c r="B220" s="13" t="s">
        <v>150</v>
      </c>
      <c r="C220" s="14" t="s">
        <v>6</v>
      </c>
      <c r="D220" s="383">
        <v>6.53</v>
      </c>
    </row>
    <row r="221" spans="1:4" s="106" customFormat="1" ht="38.25">
      <c r="A221" s="133" t="s">
        <v>912</v>
      </c>
      <c r="B221" s="13" t="s">
        <v>913</v>
      </c>
      <c r="C221" s="14" t="s">
        <v>6</v>
      </c>
      <c r="D221" s="383">
        <v>6.92</v>
      </c>
    </row>
    <row r="222" spans="1:4" s="115" customFormat="1">
      <c r="A222" s="137" t="s">
        <v>914</v>
      </c>
      <c r="B222" s="138" t="s">
        <v>151</v>
      </c>
      <c r="C222" s="139"/>
      <c r="D222" s="385"/>
    </row>
    <row r="223" spans="1:4" s="106" customFormat="1" ht="63.75" collapsed="1">
      <c r="A223" s="133" t="s">
        <v>915</v>
      </c>
      <c r="B223" s="25" t="s">
        <v>916</v>
      </c>
      <c r="C223" s="14" t="s">
        <v>6</v>
      </c>
      <c r="D223" s="383">
        <v>39.700000000000003</v>
      </c>
    </row>
    <row r="224" spans="1:4" s="115" customFormat="1" ht="63.75">
      <c r="A224" s="133" t="s">
        <v>917</v>
      </c>
      <c r="B224" s="13" t="s">
        <v>918</v>
      </c>
      <c r="C224" s="14" t="s">
        <v>6</v>
      </c>
      <c r="D224" s="383">
        <v>33.1</v>
      </c>
    </row>
    <row r="225" spans="1:4" s="106" customFormat="1" ht="25.5">
      <c r="A225" s="133" t="s">
        <v>919</v>
      </c>
      <c r="B225" s="9" t="s">
        <v>152</v>
      </c>
      <c r="C225" s="14" t="s">
        <v>17</v>
      </c>
      <c r="D225" s="383">
        <v>5.46</v>
      </c>
    </row>
    <row r="226" spans="1:4" s="106" customFormat="1">
      <c r="A226" s="137" t="s">
        <v>920</v>
      </c>
      <c r="B226" s="138" t="s">
        <v>153</v>
      </c>
      <c r="C226" s="139"/>
      <c r="D226" s="385"/>
    </row>
    <row r="227" spans="1:4" s="106" customFormat="1" ht="318.75">
      <c r="A227" s="133" t="s">
        <v>921</v>
      </c>
      <c r="B227" s="13" t="s">
        <v>922</v>
      </c>
      <c r="C227" s="14" t="s">
        <v>6</v>
      </c>
      <c r="D227" s="383">
        <v>43.6</v>
      </c>
    </row>
    <row r="228" spans="1:4" s="115" customFormat="1" collapsed="1">
      <c r="A228" s="137" t="s">
        <v>923</v>
      </c>
      <c r="B228" s="138" t="s">
        <v>154</v>
      </c>
      <c r="C228" s="139"/>
      <c r="D228" s="385"/>
    </row>
    <row r="229" spans="1:4" s="106" customFormat="1" ht="76.5" collapsed="1">
      <c r="A229" s="133" t="s">
        <v>924</v>
      </c>
      <c r="B229" s="13" t="s">
        <v>155</v>
      </c>
      <c r="C229" s="14" t="s">
        <v>156</v>
      </c>
      <c r="D229" s="383">
        <v>42.6</v>
      </c>
    </row>
    <row r="230" spans="1:4" s="106" customFormat="1" collapsed="1">
      <c r="A230" s="143" t="s">
        <v>925</v>
      </c>
      <c r="B230" s="129" t="s">
        <v>157</v>
      </c>
      <c r="C230" s="130"/>
      <c r="D230" s="381"/>
    </row>
    <row r="231" spans="1:4" s="106" customFormat="1">
      <c r="A231" s="45" t="s">
        <v>926</v>
      </c>
      <c r="B231" s="131" t="s">
        <v>158</v>
      </c>
      <c r="C231" s="132"/>
      <c r="D231" s="382"/>
    </row>
    <row r="232" spans="1:4" s="106" customFormat="1" ht="51">
      <c r="A232" s="133" t="s">
        <v>927</v>
      </c>
      <c r="B232" s="13" t="s">
        <v>159</v>
      </c>
      <c r="C232" s="14" t="s">
        <v>6</v>
      </c>
      <c r="D232" s="383">
        <v>3.04</v>
      </c>
    </row>
    <row r="233" spans="1:4" s="106" customFormat="1" ht="51">
      <c r="A233" s="133" t="s">
        <v>928</v>
      </c>
      <c r="B233" s="13" t="s">
        <v>160</v>
      </c>
      <c r="C233" s="14" t="s">
        <v>6</v>
      </c>
      <c r="D233" s="383">
        <v>4.6500000000000004</v>
      </c>
    </row>
    <row r="234" spans="1:4" s="106" customFormat="1" ht="51">
      <c r="A234" s="133" t="s">
        <v>929</v>
      </c>
      <c r="B234" s="13" t="s">
        <v>161</v>
      </c>
      <c r="C234" s="14" t="s">
        <v>6</v>
      </c>
      <c r="D234" s="383">
        <v>0.96</v>
      </c>
    </row>
    <row r="235" spans="1:4" s="106" customFormat="1" ht="63.75">
      <c r="A235" s="133" t="s">
        <v>930</v>
      </c>
      <c r="B235" s="13" t="s">
        <v>162</v>
      </c>
      <c r="C235" s="14" t="s">
        <v>6</v>
      </c>
      <c r="D235" s="383">
        <v>1.62</v>
      </c>
    </row>
    <row r="236" spans="1:4" s="106" customFormat="1" ht="25.5">
      <c r="A236" s="133" t="s">
        <v>931</v>
      </c>
      <c r="B236" s="9" t="s">
        <v>687</v>
      </c>
      <c r="C236" s="134" t="s">
        <v>4</v>
      </c>
      <c r="D236" s="383">
        <v>55</v>
      </c>
    </row>
    <row r="237" spans="1:4" s="106" customFormat="1">
      <c r="A237" s="45" t="s">
        <v>932</v>
      </c>
      <c r="B237" s="131" t="s">
        <v>164</v>
      </c>
      <c r="C237" s="132"/>
      <c r="D237" s="382"/>
    </row>
    <row r="238" spans="1:4" s="115" customFormat="1" ht="25.5">
      <c r="A238" s="133" t="s">
        <v>933</v>
      </c>
      <c r="B238" s="19" t="s">
        <v>165</v>
      </c>
      <c r="C238" s="14" t="s">
        <v>6</v>
      </c>
      <c r="D238" s="384">
        <v>26.64</v>
      </c>
    </row>
    <row r="239" spans="1:4" s="115" customFormat="1" ht="25.5">
      <c r="A239" s="133" t="s">
        <v>934</v>
      </c>
      <c r="B239" s="19" t="s">
        <v>166</v>
      </c>
      <c r="C239" s="14" t="s">
        <v>6</v>
      </c>
      <c r="D239" s="383">
        <v>27.45</v>
      </c>
    </row>
    <row r="240" spans="1:4" s="106" customFormat="1">
      <c r="A240" s="45" t="s">
        <v>935</v>
      </c>
      <c r="B240" s="131" t="s">
        <v>167</v>
      </c>
      <c r="C240" s="132"/>
      <c r="D240" s="382"/>
    </row>
    <row r="241" spans="1:4" s="106" customFormat="1">
      <c r="A241" s="137" t="s">
        <v>936</v>
      </c>
      <c r="B241" s="138" t="s">
        <v>168</v>
      </c>
      <c r="C241" s="139"/>
      <c r="D241" s="385"/>
    </row>
    <row r="242" spans="1:4" s="106" customFormat="1" ht="25.5">
      <c r="A242" s="133" t="s">
        <v>937</v>
      </c>
      <c r="B242" s="13" t="s">
        <v>169</v>
      </c>
      <c r="C242" s="14" t="s">
        <v>6</v>
      </c>
      <c r="D242" s="384">
        <v>13.27</v>
      </c>
    </row>
    <row r="243" spans="1:4" s="106" customFormat="1" ht="25.5">
      <c r="A243" s="133" t="s">
        <v>938</v>
      </c>
      <c r="B243" s="13" t="s">
        <v>170</v>
      </c>
      <c r="C243" s="14" t="s">
        <v>6</v>
      </c>
      <c r="D243" s="383">
        <v>11.88</v>
      </c>
    </row>
    <row r="244" spans="1:4" s="115" customFormat="1" ht="25.5">
      <c r="A244" s="133" t="s">
        <v>939</v>
      </c>
      <c r="B244" s="13" t="s">
        <v>171</v>
      </c>
      <c r="C244" s="14" t="s">
        <v>6</v>
      </c>
      <c r="D244" s="383">
        <v>2.31</v>
      </c>
    </row>
    <row r="245" spans="1:4" s="115" customFormat="1" ht="25.5">
      <c r="A245" s="133" t="s">
        <v>940</v>
      </c>
      <c r="B245" s="13" t="s">
        <v>172</v>
      </c>
      <c r="C245" s="14" t="s">
        <v>6</v>
      </c>
      <c r="D245" s="383">
        <v>4.5199999999999996</v>
      </c>
    </row>
    <row r="246" spans="1:4" s="106" customFormat="1" collapsed="1">
      <c r="A246" s="137" t="s">
        <v>941</v>
      </c>
      <c r="B246" s="138" t="s">
        <v>148</v>
      </c>
      <c r="C246" s="139"/>
      <c r="D246" s="385"/>
    </row>
    <row r="247" spans="1:4" s="106" customFormat="1" ht="25.5" collapsed="1">
      <c r="A247" s="133" t="s">
        <v>942</v>
      </c>
      <c r="B247" s="13" t="s">
        <v>173</v>
      </c>
      <c r="C247" s="14" t="s">
        <v>6</v>
      </c>
      <c r="D247" s="384">
        <v>6.92</v>
      </c>
    </row>
    <row r="248" spans="1:4" s="106" customFormat="1" ht="25.5" collapsed="1">
      <c r="A248" s="133" t="s">
        <v>943</v>
      </c>
      <c r="B248" s="13" t="s">
        <v>174</v>
      </c>
      <c r="C248" s="14" t="s">
        <v>6</v>
      </c>
      <c r="D248" s="383">
        <v>6.53</v>
      </c>
    </row>
    <row r="249" spans="1:4" s="106" customFormat="1">
      <c r="A249" s="143" t="s">
        <v>828</v>
      </c>
      <c r="B249" s="129" t="s">
        <v>175</v>
      </c>
      <c r="C249" s="130"/>
      <c r="D249" s="381"/>
    </row>
    <row r="250" spans="1:4" s="106" customFormat="1">
      <c r="A250" s="45" t="s">
        <v>829</v>
      </c>
      <c r="B250" s="131" t="s">
        <v>176</v>
      </c>
      <c r="C250" s="132"/>
      <c r="D250" s="382"/>
    </row>
    <row r="251" spans="1:4" s="106" customFormat="1" ht="38.25">
      <c r="A251" s="133" t="s">
        <v>830</v>
      </c>
      <c r="B251" s="13" t="s">
        <v>177</v>
      </c>
      <c r="C251" s="14" t="s">
        <v>6</v>
      </c>
      <c r="D251" s="383">
        <v>7.1</v>
      </c>
    </row>
    <row r="252" spans="1:4" s="106" customFormat="1" ht="38.25">
      <c r="A252" s="133" t="s">
        <v>831</v>
      </c>
      <c r="B252" s="13" t="s">
        <v>178</v>
      </c>
      <c r="C252" s="14" t="s">
        <v>6</v>
      </c>
      <c r="D252" s="383">
        <v>2.19</v>
      </c>
    </row>
    <row r="253" spans="1:4" s="106" customFormat="1" ht="38.25">
      <c r="A253" s="133" t="s">
        <v>832</v>
      </c>
      <c r="B253" s="13" t="s">
        <v>179</v>
      </c>
      <c r="C253" s="14" t="s">
        <v>6</v>
      </c>
      <c r="D253" s="383">
        <v>5.27</v>
      </c>
    </row>
    <row r="254" spans="1:4" s="106" customFormat="1" ht="38.25">
      <c r="A254" s="133" t="s">
        <v>833</v>
      </c>
      <c r="B254" s="13" t="s">
        <v>180</v>
      </c>
      <c r="C254" s="14" t="s">
        <v>6</v>
      </c>
      <c r="D254" s="383">
        <v>6.07</v>
      </c>
    </row>
    <row r="255" spans="1:4" s="106" customFormat="1" ht="38.25">
      <c r="A255" s="133" t="s">
        <v>834</v>
      </c>
      <c r="B255" s="13" t="s">
        <v>181</v>
      </c>
      <c r="C255" s="14" t="s">
        <v>6</v>
      </c>
      <c r="D255" s="383">
        <v>5.85</v>
      </c>
    </row>
    <row r="256" spans="1:4" s="106" customFormat="1" ht="38.25">
      <c r="A256" s="133" t="s">
        <v>835</v>
      </c>
      <c r="B256" s="13" t="s">
        <v>182</v>
      </c>
      <c r="C256" s="14" t="s">
        <v>6</v>
      </c>
      <c r="D256" s="383">
        <v>3.63</v>
      </c>
    </row>
    <row r="257" spans="1:4" s="106" customFormat="1" ht="38.25">
      <c r="A257" s="133" t="s">
        <v>836</v>
      </c>
      <c r="B257" s="13" t="s">
        <v>183</v>
      </c>
      <c r="C257" s="14" t="s">
        <v>6</v>
      </c>
      <c r="D257" s="383">
        <v>2.2599999999999998</v>
      </c>
    </row>
    <row r="258" spans="1:4" s="106" customFormat="1" ht="25.5">
      <c r="A258" s="133" t="s">
        <v>837</v>
      </c>
      <c r="B258" s="9" t="s">
        <v>687</v>
      </c>
      <c r="C258" s="134" t="s">
        <v>4</v>
      </c>
      <c r="D258" s="383">
        <v>55</v>
      </c>
    </row>
    <row r="259" spans="1:4" s="106" customFormat="1">
      <c r="A259" s="45" t="s">
        <v>838</v>
      </c>
      <c r="B259" s="131" t="s">
        <v>184</v>
      </c>
      <c r="C259" s="132"/>
      <c r="D259" s="382"/>
    </row>
    <row r="260" spans="1:4" s="106" customFormat="1" ht="63.75">
      <c r="A260" s="133" t="s">
        <v>839</v>
      </c>
      <c r="B260" s="159" t="s">
        <v>185</v>
      </c>
      <c r="C260" s="14" t="s">
        <v>6</v>
      </c>
      <c r="D260" s="384">
        <v>28.96</v>
      </c>
    </row>
    <row r="261" spans="1:4" s="106" customFormat="1">
      <c r="A261" s="45" t="s">
        <v>848</v>
      </c>
      <c r="B261" s="131" t="s">
        <v>186</v>
      </c>
      <c r="C261" s="132"/>
      <c r="D261" s="382"/>
    </row>
    <row r="262" spans="1:4" s="106" customFormat="1" ht="51">
      <c r="A262" s="133" t="s">
        <v>849</v>
      </c>
      <c r="B262" s="27" t="s">
        <v>670</v>
      </c>
      <c r="C262" s="14" t="s">
        <v>6</v>
      </c>
      <c r="D262" s="384">
        <v>13.41</v>
      </c>
    </row>
    <row r="263" spans="1:4" s="106" customFormat="1" ht="38.25">
      <c r="A263" s="133" t="s">
        <v>850</v>
      </c>
      <c r="B263" s="159" t="s">
        <v>944</v>
      </c>
      <c r="C263" s="14" t="s">
        <v>6</v>
      </c>
      <c r="D263" s="384">
        <v>11.07</v>
      </c>
    </row>
    <row r="264" spans="1:4" s="106" customFormat="1" ht="25.5">
      <c r="A264" s="133" t="s">
        <v>851</v>
      </c>
      <c r="B264" s="13" t="s">
        <v>187</v>
      </c>
      <c r="C264" s="14" t="s">
        <v>6</v>
      </c>
      <c r="D264" s="384">
        <v>31.6</v>
      </c>
    </row>
    <row r="265" spans="1:4" s="106" customFormat="1">
      <c r="A265" s="45" t="s">
        <v>857</v>
      </c>
      <c r="B265" s="131" t="s">
        <v>188</v>
      </c>
      <c r="C265" s="132"/>
      <c r="D265" s="382"/>
    </row>
    <row r="266" spans="1:4" s="106" customFormat="1" ht="25.5">
      <c r="A266" s="137" t="s">
        <v>858</v>
      </c>
      <c r="B266" s="138" t="s">
        <v>189</v>
      </c>
      <c r="C266" s="139"/>
      <c r="D266" s="385"/>
    </row>
    <row r="267" spans="1:4" s="89" customFormat="1" ht="140.25">
      <c r="A267" s="133" t="s">
        <v>858</v>
      </c>
      <c r="B267" s="20" t="s">
        <v>945</v>
      </c>
      <c r="C267" s="28" t="s">
        <v>190</v>
      </c>
      <c r="D267" s="387">
        <v>39.049999999999997</v>
      </c>
    </row>
    <row r="268" spans="1:4" s="106" customFormat="1" ht="38.25">
      <c r="A268" s="133" t="s">
        <v>860</v>
      </c>
      <c r="B268" s="21" t="s">
        <v>55</v>
      </c>
      <c r="C268" s="14" t="s">
        <v>17</v>
      </c>
      <c r="D268" s="384">
        <v>6.38</v>
      </c>
    </row>
    <row r="269" spans="1:4" s="106" customFormat="1">
      <c r="A269" s="137" t="s">
        <v>860</v>
      </c>
      <c r="B269" s="138" t="s">
        <v>191</v>
      </c>
      <c r="C269" s="150"/>
      <c r="D269" s="388"/>
    </row>
    <row r="270" spans="1:4" s="106" customFormat="1" ht="25.5">
      <c r="A270" s="133" t="s">
        <v>946</v>
      </c>
      <c r="B270" s="13" t="s">
        <v>192</v>
      </c>
      <c r="C270" s="14" t="s">
        <v>6</v>
      </c>
      <c r="D270" s="383">
        <v>42.42</v>
      </c>
    </row>
    <row r="271" spans="1:4" s="106" customFormat="1" ht="15">
      <c r="A271" s="133" t="s">
        <v>947</v>
      </c>
      <c r="B271" s="13" t="s">
        <v>193</v>
      </c>
      <c r="C271" s="14" t="s">
        <v>6</v>
      </c>
      <c r="D271" s="383">
        <v>15.09</v>
      </c>
    </row>
    <row r="272" spans="1:4" s="106" customFormat="1">
      <c r="A272" s="137" t="s">
        <v>948</v>
      </c>
      <c r="B272" s="138" t="s">
        <v>194</v>
      </c>
      <c r="C272" s="150"/>
      <c r="D272" s="388"/>
    </row>
    <row r="273" spans="1:4" s="106" customFormat="1" ht="25.5">
      <c r="A273" s="133" t="s">
        <v>946</v>
      </c>
      <c r="B273" s="13" t="s">
        <v>195</v>
      </c>
      <c r="C273" s="14" t="s">
        <v>6</v>
      </c>
      <c r="D273" s="383">
        <v>49.57</v>
      </c>
    </row>
    <row r="274" spans="1:4" s="106" customFormat="1" ht="25.5">
      <c r="A274" s="133" t="s">
        <v>947</v>
      </c>
      <c r="B274" s="13" t="s">
        <v>196</v>
      </c>
      <c r="C274" s="14" t="s">
        <v>6</v>
      </c>
      <c r="D274" s="383">
        <v>15.09</v>
      </c>
    </row>
    <row r="275" spans="1:4" s="106" customFormat="1">
      <c r="A275" s="137" t="s">
        <v>948</v>
      </c>
      <c r="B275" s="138" t="s">
        <v>197</v>
      </c>
      <c r="C275" s="150"/>
      <c r="D275" s="388"/>
    </row>
    <row r="276" spans="1:4" s="115" customFormat="1" ht="306">
      <c r="A276" s="133" t="s">
        <v>949</v>
      </c>
      <c r="B276" s="13" t="s">
        <v>674</v>
      </c>
      <c r="C276" s="14" t="s">
        <v>6</v>
      </c>
      <c r="D276" s="383">
        <v>43.6</v>
      </c>
    </row>
    <row r="277" spans="1:4" s="106" customFormat="1" ht="63.75" collapsed="1">
      <c r="A277" s="133" t="s">
        <v>950</v>
      </c>
      <c r="B277" s="13" t="s">
        <v>675</v>
      </c>
      <c r="C277" s="14" t="s">
        <v>156</v>
      </c>
      <c r="D277" s="383">
        <v>7.5</v>
      </c>
    </row>
    <row r="278" spans="1:4" s="106" customFormat="1">
      <c r="A278" s="45" t="s">
        <v>861</v>
      </c>
      <c r="B278" s="131" t="s">
        <v>198</v>
      </c>
      <c r="C278" s="132"/>
      <c r="D278" s="382"/>
    </row>
    <row r="279" spans="1:4" s="106" customFormat="1">
      <c r="A279" s="137" t="s">
        <v>862</v>
      </c>
      <c r="B279" s="138" t="s">
        <v>199</v>
      </c>
      <c r="C279" s="150"/>
      <c r="D279" s="388"/>
    </row>
    <row r="280" spans="1:4" s="106" customFormat="1">
      <c r="A280" s="133" t="s">
        <v>951</v>
      </c>
      <c r="B280" s="13" t="s">
        <v>200</v>
      </c>
      <c r="C280" s="14" t="s">
        <v>21</v>
      </c>
      <c r="D280" s="383">
        <v>18.07</v>
      </c>
    </row>
    <row r="281" spans="1:4" s="106" customFormat="1" ht="25.5">
      <c r="A281" s="133" t="s">
        <v>952</v>
      </c>
      <c r="B281" s="13" t="s">
        <v>953</v>
      </c>
      <c r="C281" s="14" t="s">
        <v>156</v>
      </c>
      <c r="D281" s="383">
        <v>20.5</v>
      </c>
    </row>
    <row r="282" spans="1:4" s="106" customFormat="1">
      <c r="A282" s="137" t="s">
        <v>863</v>
      </c>
      <c r="B282" s="138" t="s">
        <v>201</v>
      </c>
      <c r="C282" s="150"/>
      <c r="D282" s="388"/>
    </row>
    <row r="283" spans="1:4" s="106" customFormat="1" ht="102">
      <c r="A283" s="133" t="s">
        <v>954</v>
      </c>
      <c r="B283" s="13" t="s">
        <v>955</v>
      </c>
      <c r="C283" s="14" t="s">
        <v>17</v>
      </c>
      <c r="D283" s="383">
        <v>110</v>
      </c>
    </row>
    <row r="284" spans="1:4" s="106" customFormat="1">
      <c r="A284" s="137" t="s">
        <v>864</v>
      </c>
      <c r="B284" s="138" t="s">
        <v>202</v>
      </c>
      <c r="C284" s="150"/>
      <c r="D284" s="388"/>
    </row>
    <row r="285" spans="1:4" s="106" customFormat="1" ht="38.25" collapsed="1">
      <c r="A285" s="133" t="s">
        <v>956</v>
      </c>
      <c r="B285" s="13" t="s">
        <v>666</v>
      </c>
      <c r="C285" s="14" t="s">
        <v>156</v>
      </c>
      <c r="D285" s="383">
        <v>65</v>
      </c>
    </row>
    <row r="286" spans="1:4" s="106" customFormat="1">
      <c r="A286" s="143" t="s">
        <v>957</v>
      </c>
      <c r="B286" s="129" t="s">
        <v>203</v>
      </c>
      <c r="C286" s="130"/>
      <c r="D286" s="381"/>
    </row>
    <row r="287" spans="1:4" s="106" customFormat="1">
      <c r="A287" s="45" t="s">
        <v>958</v>
      </c>
      <c r="B287" s="131" t="s">
        <v>204</v>
      </c>
      <c r="C287" s="132"/>
      <c r="D287" s="382"/>
    </row>
    <row r="288" spans="1:4" s="106" customFormat="1" ht="38.25">
      <c r="A288" s="133" t="s">
        <v>959</v>
      </c>
      <c r="B288" s="13" t="s">
        <v>960</v>
      </c>
      <c r="C288" s="14" t="s">
        <v>21</v>
      </c>
      <c r="D288" s="383">
        <v>14.87</v>
      </c>
    </row>
    <row r="289" spans="1:4" s="106" customFormat="1" ht="25.5">
      <c r="A289" s="133" t="s">
        <v>961</v>
      </c>
      <c r="B289" s="9" t="s">
        <v>687</v>
      </c>
      <c r="C289" s="134" t="s">
        <v>4</v>
      </c>
      <c r="D289" s="383">
        <v>55</v>
      </c>
    </row>
    <row r="290" spans="1:4" s="106" customFormat="1">
      <c r="A290" s="45" t="s">
        <v>962</v>
      </c>
      <c r="B290" s="131" t="s">
        <v>521</v>
      </c>
      <c r="C290" s="132"/>
      <c r="D290" s="382"/>
    </row>
    <row r="291" spans="1:4" s="106" customFormat="1">
      <c r="A291" s="137" t="s">
        <v>963</v>
      </c>
      <c r="B291" s="138" t="s">
        <v>522</v>
      </c>
      <c r="C291" s="150"/>
      <c r="D291" s="388"/>
    </row>
    <row r="292" spans="1:4" s="115" customFormat="1" ht="76.5">
      <c r="A292" s="133" t="s">
        <v>964</v>
      </c>
      <c r="B292" s="13" t="s">
        <v>541</v>
      </c>
      <c r="C292" s="14" t="s">
        <v>6</v>
      </c>
      <c r="D292" s="383">
        <v>220</v>
      </c>
    </row>
    <row r="293" spans="1:4" s="115" customFormat="1" ht="76.5">
      <c r="A293" s="133" t="s">
        <v>965</v>
      </c>
      <c r="B293" s="13" t="s">
        <v>542</v>
      </c>
      <c r="C293" s="14" t="s">
        <v>6</v>
      </c>
      <c r="D293" s="383">
        <v>220</v>
      </c>
    </row>
    <row r="294" spans="1:4" s="115" customFormat="1" ht="76.5">
      <c r="A294" s="133" t="s">
        <v>966</v>
      </c>
      <c r="B294" s="13" t="s">
        <v>543</v>
      </c>
      <c r="C294" s="14" t="s">
        <v>6</v>
      </c>
      <c r="D294" s="383">
        <v>220</v>
      </c>
    </row>
    <row r="295" spans="1:4" s="115" customFormat="1" ht="76.5">
      <c r="A295" s="133" t="s">
        <v>967</v>
      </c>
      <c r="B295" s="13" t="s">
        <v>544</v>
      </c>
      <c r="C295" s="14" t="s">
        <v>6</v>
      </c>
      <c r="D295" s="383">
        <v>220</v>
      </c>
    </row>
    <row r="296" spans="1:4" s="115" customFormat="1" ht="76.5">
      <c r="A296" s="133" t="s">
        <v>968</v>
      </c>
      <c r="B296" s="13" t="s">
        <v>545</v>
      </c>
      <c r="C296" s="14" t="s">
        <v>6</v>
      </c>
      <c r="D296" s="383">
        <v>220</v>
      </c>
    </row>
    <row r="297" spans="1:4" s="115" customFormat="1" ht="76.5">
      <c r="A297" s="133" t="s">
        <v>969</v>
      </c>
      <c r="B297" s="13" t="s">
        <v>546</v>
      </c>
      <c r="C297" s="14" t="s">
        <v>6</v>
      </c>
      <c r="D297" s="383">
        <v>220</v>
      </c>
    </row>
    <row r="298" spans="1:4" s="106" customFormat="1" ht="76.5">
      <c r="A298" s="133" t="s">
        <v>970</v>
      </c>
      <c r="B298" s="13" t="s">
        <v>547</v>
      </c>
      <c r="C298" s="14" t="s">
        <v>6</v>
      </c>
      <c r="D298" s="383">
        <v>220</v>
      </c>
    </row>
    <row r="299" spans="1:4" s="115" customFormat="1" ht="76.5">
      <c r="A299" s="133" t="s">
        <v>971</v>
      </c>
      <c r="B299" s="13" t="s">
        <v>548</v>
      </c>
      <c r="C299" s="14" t="s">
        <v>6</v>
      </c>
      <c r="D299" s="383">
        <v>220</v>
      </c>
    </row>
    <row r="300" spans="1:4" s="115" customFormat="1" ht="76.5">
      <c r="A300" s="133" t="s">
        <v>972</v>
      </c>
      <c r="B300" s="13" t="s">
        <v>549</v>
      </c>
      <c r="C300" s="14" t="s">
        <v>6</v>
      </c>
      <c r="D300" s="383">
        <v>220</v>
      </c>
    </row>
    <row r="301" spans="1:4" s="115" customFormat="1" ht="76.5">
      <c r="A301" s="133" t="s">
        <v>973</v>
      </c>
      <c r="B301" s="13" t="s">
        <v>550</v>
      </c>
      <c r="C301" s="14" t="s">
        <v>6</v>
      </c>
      <c r="D301" s="383">
        <v>220</v>
      </c>
    </row>
    <row r="302" spans="1:4" s="106" customFormat="1" ht="76.5">
      <c r="A302" s="133" t="s">
        <v>974</v>
      </c>
      <c r="B302" s="13" t="s">
        <v>551</v>
      </c>
      <c r="C302" s="14" t="s">
        <v>6</v>
      </c>
      <c r="D302" s="383">
        <v>220</v>
      </c>
    </row>
    <row r="303" spans="1:4" s="106" customFormat="1" ht="76.5">
      <c r="A303" s="133" t="s">
        <v>975</v>
      </c>
      <c r="B303" s="13" t="s">
        <v>552</v>
      </c>
      <c r="C303" s="14" t="s">
        <v>6</v>
      </c>
      <c r="D303" s="383">
        <v>220</v>
      </c>
    </row>
    <row r="304" spans="1:4" s="106" customFormat="1" ht="76.5">
      <c r="A304" s="133" t="s">
        <v>976</v>
      </c>
      <c r="B304" s="13" t="s">
        <v>677</v>
      </c>
      <c r="C304" s="14" t="s">
        <v>6</v>
      </c>
      <c r="D304" s="383">
        <v>220</v>
      </c>
    </row>
    <row r="305" spans="1:4" s="115" customFormat="1" ht="76.5">
      <c r="A305" s="133" t="s">
        <v>977</v>
      </c>
      <c r="B305" s="13" t="s">
        <v>553</v>
      </c>
      <c r="C305" s="14" t="s">
        <v>6</v>
      </c>
      <c r="D305" s="383">
        <v>220</v>
      </c>
    </row>
    <row r="306" spans="1:4" s="115" customFormat="1">
      <c r="A306" s="137" t="s">
        <v>978</v>
      </c>
      <c r="B306" s="138" t="s">
        <v>523</v>
      </c>
      <c r="C306" s="150"/>
      <c r="D306" s="389"/>
    </row>
    <row r="307" spans="1:4" s="106" customFormat="1" ht="63.75">
      <c r="A307" s="133" t="s">
        <v>979</v>
      </c>
      <c r="B307" s="13" t="s">
        <v>524</v>
      </c>
      <c r="C307" s="14" t="s">
        <v>6</v>
      </c>
      <c r="D307" s="383">
        <v>190</v>
      </c>
    </row>
    <row r="308" spans="1:4" s="106" customFormat="1" ht="63.75">
      <c r="A308" s="133" t="s">
        <v>980</v>
      </c>
      <c r="B308" s="13" t="s">
        <v>525</v>
      </c>
      <c r="C308" s="14" t="s">
        <v>6</v>
      </c>
      <c r="D308" s="383">
        <v>190</v>
      </c>
    </row>
    <row r="309" spans="1:4" s="106" customFormat="1" ht="76.5">
      <c r="A309" s="133" t="s">
        <v>981</v>
      </c>
      <c r="B309" s="13" t="s">
        <v>526</v>
      </c>
      <c r="C309" s="14" t="s">
        <v>6</v>
      </c>
      <c r="D309" s="383">
        <v>190</v>
      </c>
    </row>
    <row r="310" spans="1:4" s="106" customFormat="1" ht="76.5">
      <c r="A310" s="133" t="s">
        <v>982</v>
      </c>
      <c r="B310" s="13" t="s">
        <v>527</v>
      </c>
      <c r="C310" s="14" t="s">
        <v>6</v>
      </c>
      <c r="D310" s="383">
        <v>190</v>
      </c>
    </row>
    <row r="311" spans="1:4" s="106" customFormat="1" ht="76.5">
      <c r="A311" s="133" t="s">
        <v>983</v>
      </c>
      <c r="B311" s="13" t="s">
        <v>528</v>
      </c>
      <c r="C311" s="14" t="s">
        <v>6</v>
      </c>
      <c r="D311" s="383">
        <v>190</v>
      </c>
    </row>
    <row r="312" spans="1:4" s="106" customFormat="1" ht="76.5">
      <c r="A312" s="133" t="s">
        <v>984</v>
      </c>
      <c r="B312" s="13" t="s">
        <v>529</v>
      </c>
      <c r="C312" s="14" t="s">
        <v>6</v>
      </c>
      <c r="D312" s="383">
        <v>190</v>
      </c>
    </row>
    <row r="313" spans="1:4" s="106" customFormat="1" ht="76.5">
      <c r="A313" s="133" t="s">
        <v>985</v>
      </c>
      <c r="B313" s="13" t="s">
        <v>530</v>
      </c>
      <c r="C313" s="14" t="s">
        <v>6</v>
      </c>
      <c r="D313" s="383">
        <v>190</v>
      </c>
    </row>
    <row r="314" spans="1:4" s="106" customFormat="1" ht="76.5">
      <c r="A314" s="133" t="s">
        <v>986</v>
      </c>
      <c r="B314" s="13" t="s">
        <v>531</v>
      </c>
      <c r="C314" s="14" t="s">
        <v>6</v>
      </c>
      <c r="D314" s="383">
        <v>190</v>
      </c>
    </row>
    <row r="315" spans="1:4" s="106" customFormat="1" ht="76.5">
      <c r="A315" s="133" t="s">
        <v>987</v>
      </c>
      <c r="B315" s="13" t="s">
        <v>532</v>
      </c>
      <c r="C315" s="14" t="s">
        <v>6</v>
      </c>
      <c r="D315" s="383">
        <v>190</v>
      </c>
    </row>
    <row r="316" spans="1:4" s="106" customFormat="1" ht="76.5">
      <c r="A316" s="133" t="s">
        <v>988</v>
      </c>
      <c r="B316" s="13" t="s">
        <v>533</v>
      </c>
      <c r="C316" s="14" t="s">
        <v>6</v>
      </c>
      <c r="D316" s="383">
        <v>190</v>
      </c>
    </row>
    <row r="317" spans="1:4" s="106" customFormat="1" ht="76.5">
      <c r="A317" s="133" t="s">
        <v>989</v>
      </c>
      <c r="B317" s="13" t="s">
        <v>534</v>
      </c>
      <c r="C317" s="14" t="s">
        <v>6</v>
      </c>
      <c r="D317" s="383">
        <v>190</v>
      </c>
    </row>
    <row r="318" spans="1:4" s="106" customFormat="1" ht="76.5">
      <c r="A318" s="133" t="s">
        <v>990</v>
      </c>
      <c r="B318" s="13" t="s">
        <v>535</v>
      </c>
      <c r="C318" s="14" t="s">
        <v>6</v>
      </c>
      <c r="D318" s="383">
        <v>190</v>
      </c>
    </row>
    <row r="319" spans="1:4" s="106" customFormat="1" ht="89.25">
      <c r="A319" s="133" t="s">
        <v>991</v>
      </c>
      <c r="B319" s="13" t="s">
        <v>554</v>
      </c>
      <c r="C319" s="14" t="s">
        <v>6</v>
      </c>
      <c r="D319" s="383">
        <v>190</v>
      </c>
    </row>
    <row r="320" spans="1:4" s="106" customFormat="1" ht="89.25">
      <c r="A320" s="133" t="s">
        <v>992</v>
      </c>
      <c r="B320" s="13" t="s">
        <v>555</v>
      </c>
      <c r="C320" s="14" t="s">
        <v>6</v>
      </c>
      <c r="D320" s="383">
        <v>190</v>
      </c>
    </row>
    <row r="321" spans="1:4" s="106" customFormat="1" ht="89.25">
      <c r="A321" s="133" t="s">
        <v>993</v>
      </c>
      <c r="B321" s="13" t="s">
        <v>556</v>
      </c>
      <c r="C321" s="14" t="s">
        <v>6</v>
      </c>
      <c r="D321" s="383">
        <v>190</v>
      </c>
    </row>
    <row r="322" spans="1:4" s="106" customFormat="1" ht="76.5">
      <c r="A322" s="133" t="s">
        <v>994</v>
      </c>
      <c r="B322" s="13" t="s">
        <v>557</v>
      </c>
      <c r="C322" s="14" t="s">
        <v>6</v>
      </c>
      <c r="D322" s="383">
        <v>190</v>
      </c>
    </row>
    <row r="323" spans="1:4" s="106" customFormat="1">
      <c r="A323" s="137" t="s">
        <v>995</v>
      </c>
      <c r="B323" s="138" t="s">
        <v>996</v>
      </c>
      <c r="C323" s="150"/>
      <c r="D323" s="389"/>
    </row>
    <row r="324" spans="1:4" s="106" customFormat="1" ht="114.75">
      <c r="A324" s="133" t="s">
        <v>997</v>
      </c>
      <c r="B324" s="13" t="s">
        <v>998</v>
      </c>
      <c r="C324" s="14" t="s">
        <v>6</v>
      </c>
      <c r="D324" s="383">
        <v>450</v>
      </c>
    </row>
    <row r="325" spans="1:4" s="106" customFormat="1" ht="114.75">
      <c r="A325" s="133" t="s">
        <v>999</v>
      </c>
      <c r="B325" s="13" t="s">
        <v>1000</v>
      </c>
      <c r="C325" s="14" t="s">
        <v>6</v>
      </c>
      <c r="D325" s="383">
        <v>450</v>
      </c>
    </row>
    <row r="326" spans="1:4" s="106" customFormat="1" ht="114.75">
      <c r="A326" s="133" t="s">
        <v>1001</v>
      </c>
      <c r="B326" s="13" t="s">
        <v>1002</v>
      </c>
      <c r="C326" s="14" t="s">
        <v>6</v>
      </c>
      <c r="D326" s="383">
        <v>450</v>
      </c>
    </row>
    <row r="327" spans="1:4" s="106" customFormat="1" ht="114.75">
      <c r="A327" s="133" t="s">
        <v>1003</v>
      </c>
      <c r="B327" s="13" t="s">
        <v>1004</v>
      </c>
      <c r="C327" s="14" t="s">
        <v>6</v>
      </c>
      <c r="D327" s="383">
        <v>450</v>
      </c>
    </row>
    <row r="328" spans="1:4" s="106" customFormat="1" ht="114.75">
      <c r="A328" s="133" t="s">
        <v>1005</v>
      </c>
      <c r="B328" s="13" t="s">
        <v>1006</v>
      </c>
      <c r="C328" s="14" t="s">
        <v>6</v>
      </c>
      <c r="D328" s="383">
        <v>450</v>
      </c>
    </row>
    <row r="329" spans="1:4" s="106" customFormat="1" ht="114.75">
      <c r="A329" s="133" t="s">
        <v>1007</v>
      </c>
      <c r="B329" s="13" t="s">
        <v>1008</v>
      </c>
      <c r="C329" s="14" t="s">
        <v>6</v>
      </c>
      <c r="D329" s="383">
        <v>450</v>
      </c>
    </row>
    <row r="330" spans="1:4" s="106" customFormat="1">
      <c r="A330" s="45" t="s">
        <v>1009</v>
      </c>
      <c r="B330" s="131" t="s">
        <v>205</v>
      </c>
      <c r="C330" s="132"/>
      <c r="D330" s="386">
        <v>0</v>
      </c>
    </row>
    <row r="331" spans="1:4" s="106" customFormat="1" ht="63.75">
      <c r="A331" s="133" t="s">
        <v>1010</v>
      </c>
      <c r="B331" s="13" t="s">
        <v>540</v>
      </c>
      <c r="C331" s="14" t="s">
        <v>6</v>
      </c>
      <c r="D331" s="383">
        <v>360</v>
      </c>
    </row>
    <row r="332" spans="1:4" s="106" customFormat="1" ht="63.75">
      <c r="A332" s="133" t="s">
        <v>1011</v>
      </c>
      <c r="B332" s="13" t="s">
        <v>676</v>
      </c>
      <c r="C332" s="14" t="s">
        <v>6</v>
      </c>
      <c r="D332" s="383">
        <v>360</v>
      </c>
    </row>
    <row r="333" spans="1:4" s="106" customFormat="1" ht="63.75">
      <c r="A333" s="133" t="s">
        <v>1012</v>
      </c>
      <c r="B333" s="13" t="s">
        <v>1013</v>
      </c>
      <c r="C333" s="134" t="s">
        <v>21</v>
      </c>
      <c r="D333" s="383">
        <v>360</v>
      </c>
    </row>
    <row r="334" spans="1:4" s="106" customFormat="1">
      <c r="A334" s="45" t="s">
        <v>1014</v>
      </c>
      <c r="B334" s="131" t="s">
        <v>536</v>
      </c>
      <c r="C334" s="132"/>
      <c r="D334" s="386"/>
    </row>
    <row r="335" spans="1:4" s="106" customFormat="1">
      <c r="A335" s="137" t="s">
        <v>1015</v>
      </c>
      <c r="B335" s="138" t="s">
        <v>537</v>
      </c>
      <c r="C335" s="150"/>
      <c r="D335" s="389"/>
    </row>
    <row r="336" spans="1:4" s="106" customFormat="1" ht="76.5">
      <c r="A336" s="12" t="s">
        <v>1016</v>
      </c>
      <c r="B336" s="13" t="s">
        <v>1017</v>
      </c>
      <c r="C336" s="14" t="s">
        <v>6</v>
      </c>
      <c r="D336" s="383">
        <v>220</v>
      </c>
    </row>
    <row r="337" spans="1:4" s="106" customFormat="1" ht="76.5">
      <c r="A337" s="12" t="s">
        <v>1018</v>
      </c>
      <c r="B337" s="13" t="s">
        <v>1019</v>
      </c>
      <c r="C337" s="14" t="s">
        <v>6</v>
      </c>
      <c r="D337" s="383">
        <v>220</v>
      </c>
    </row>
    <row r="338" spans="1:4" s="106" customFormat="1" ht="76.5">
      <c r="A338" s="12" t="s">
        <v>1020</v>
      </c>
      <c r="B338" s="13" t="s">
        <v>1021</v>
      </c>
      <c r="C338" s="14" t="s">
        <v>6</v>
      </c>
      <c r="D338" s="383">
        <v>220</v>
      </c>
    </row>
    <row r="339" spans="1:4" s="106" customFormat="1" ht="76.5">
      <c r="A339" s="12" t="s">
        <v>1022</v>
      </c>
      <c r="B339" s="13" t="s">
        <v>1023</v>
      </c>
      <c r="C339" s="14" t="s">
        <v>6</v>
      </c>
      <c r="D339" s="383">
        <v>220</v>
      </c>
    </row>
    <row r="340" spans="1:4" s="106" customFormat="1" ht="76.5">
      <c r="A340" s="12" t="s">
        <v>1024</v>
      </c>
      <c r="B340" s="13" t="s">
        <v>1025</v>
      </c>
      <c r="C340" s="14" t="s">
        <v>6</v>
      </c>
      <c r="D340" s="383">
        <v>220</v>
      </c>
    </row>
    <row r="341" spans="1:4" s="106" customFormat="1">
      <c r="A341" s="137" t="s">
        <v>1026</v>
      </c>
      <c r="B341" s="138" t="s">
        <v>538</v>
      </c>
      <c r="C341" s="150"/>
      <c r="D341" s="389"/>
    </row>
    <row r="342" spans="1:4" s="106" customFormat="1" ht="76.5">
      <c r="A342" s="12" t="s">
        <v>1027</v>
      </c>
      <c r="B342" s="13" t="s">
        <v>1028</v>
      </c>
      <c r="C342" s="14" t="s">
        <v>6</v>
      </c>
      <c r="D342" s="383">
        <v>190</v>
      </c>
    </row>
    <row r="343" spans="1:4" s="106" customFormat="1" ht="76.5">
      <c r="A343" s="12" t="s">
        <v>1029</v>
      </c>
      <c r="B343" s="13" t="s">
        <v>1030</v>
      </c>
      <c r="C343" s="14" t="s">
        <v>6</v>
      </c>
      <c r="D343" s="383">
        <v>190</v>
      </c>
    </row>
    <row r="344" spans="1:4" s="106" customFormat="1" ht="76.5">
      <c r="A344" s="12" t="s">
        <v>1031</v>
      </c>
      <c r="B344" s="13" t="s">
        <v>1032</v>
      </c>
      <c r="C344" s="14" t="s">
        <v>6</v>
      </c>
      <c r="D344" s="383">
        <v>190</v>
      </c>
    </row>
    <row r="345" spans="1:4" s="106" customFormat="1" ht="76.5">
      <c r="A345" s="12" t="s">
        <v>1033</v>
      </c>
      <c r="B345" s="13" t="s">
        <v>1034</v>
      </c>
      <c r="C345" s="14" t="s">
        <v>6</v>
      </c>
      <c r="D345" s="383">
        <v>190</v>
      </c>
    </row>
    <row r="346" spans="1:4" ht="76.5">
      <c r="A346" s="12" t="s">
        <v>1035</v>
      </c>
      <c r="B346" s="13" t="s">
        <v>1036</v>
      </c>
      <c r="C346" s="14" t="s">
        <v>6</v>
      </c>
      <c r="D346" s="383">
        <v>190</v>
      </c>
    </row>
    <row r="347" spans="1:4" s="107" customFormat="1" ht="76.5">
      <c r="A347" s="12" t="s">
        <v>1037</v>
      </c>
      <c r="B347" s="13" t="s">
        <v>1038</v>
      </c>
      <c r="C347" s="14" t="s">
        <v>6</v>
      </c>
      <c r="D347" s="383">
        <v>190</v>
      </c>
    </row>
    <row r="348" spans="1:4" s="106" customFormat="1" ht="63.75">
      <c r="A348" s="12" t="s">
        <v>1039</v>
      </c>
      <c r="B348" s="13" t="s">
        <v>1040</v>
      </c>
      <c r="C348" s="14" t="s">
        <v>6</v>
      </c>
      <c r="D348" s="383">
        <v>190</v>
      </c>
    </row>
    <row r="349" spans="1:4" s="106" customFormat="1">
      <c r="A349" s="143" t="s">
        <v>516</v>
      </c>
      <c r="B349" s="129" t="s">
        <v>198</v>
      </c>
      <c r="C349" s="130"/>
      <c r="D349" s="390"/>
    </row>
    <row r="350" spans="1:4" s="106" customFormat="1">
      <c r="A350" s="45" t="s">
        <v>1041</v>
      </c>
      <c r="B350" s="131" t="s">
        <v>206</v>
      </c>
      <c r="C350" s="132"/>
      <c r="D350" s="391"/>
    </row>
    <row r="351" spans="1:4">
      <c r="A351" s="137" t="s">
        <v>1042</v>
      </c>
      <c r="B351" s="138" t="s">
        <v>207</v>
      </c>
      <c r="C351" s="139"/>
      <c r="D351" s="392"/>
    </row>
    <row r="352" spans="1:4" ht="38.25">
      <c r="A352" s="133" t="s">
        <v>1043</v>
      </c>
      <c r="B352" s="13" t="s">
        <v>208</v>
      </c>
      <c r="C352" s="134" t="s">
        <v>17</v>
      </c>
      <c r="D352" s="383">
        <v>2.71</v>
      </c>
    </row>
    <row r="353" spans="1:4" s="114" customFormat="1" ht="25.5">
      <c r="A353" s="133" t="s">
        <v>1044</v>
      </c>
      <c r="B353" s="9" t="s">
        <v>687</v>
      </c>
      <c r="C353" s="134" t="s">
        <v>4</v>
      </c>
      <c r="D353" s="383">
        <v>55</v>
      </c>
    </row>
    <row r="354" spans="1:4" s="114" customFormat="1">
      <c r="A354" s="137" t="s">
        <v>1045</v>
      </c>
      <c r="B354" s="138" t="s">
        <v>209</v>
      </c>
      <c r="C354" s="139"/>
      <c r="D354" s="385"/>
    </row>
    <row r="355" spans="1:4" s="106" customFormat="1" ht="15">
      <c r="A355" s="133" t="s">
        <v>1046</v>
      </c>
      <c r="B355" s="13" t="s">
        <v>12</v>
      </c>
      <c r="C355" s="14" t="s">
        <v>6</v>
      </c>
      <c r="D355" s="383">
        <v>2.5</v>
      </c>
    </row>
    <row r="356" spans="1:4" s="106" customFormat="1" ht="25.5">
      <c r="A356" s="133" t="s">
        <v>1047</v>
      </c>
      <c r="B356" s="13" t="s">
        <v>47</v>
      </c>
      <c r="C356" s="14" t="s">
        <v>6</v>
      </c>
      <c r="D356" s="383">
        <v>4.4400000000000004</v>
      </c>
    </row>
    <row r="357" spans="1:4" s="106" customFormat="1" ht="15">
      <c r="A357" s="133" t="s">
        <v>1048</v>
      </c>
      <c r="B357" s="13" t="s">
        <v>60</v>
      </c>
      <c r="C357" s="14" t="s">
        <v>6</v>
      </c>
      <c r="D357" s="383">
        <v>3.49</v>
      </c>
    </row>
    <row r="358" spans="1:4" s="106" customFormat="1" ht="76.5">
      <c r="A358" s="133" t="s">
        <v>1049</v>
      </c>
      <c r="B358" s="13" t="s">
        <v>1050</v>
      </c>
      <c r="C358" s="14" t="s">
        <v>17</v>
      </c>
      <c r="D358" s="383">
        <v>41.28</v>
      </c>
    </row>
    <row r="359" spans="1:4" s="106" customFormat="1" ht="25.5">
      <c r="A359" s="133" t="s">
        <v>1051</v>
      </c>
      <c r="B359" s="13" t="s">
        <v>210</v>
      </c>
      <c r="C359" s="14" t="s">
        <v>17</v>
      </c>
      <c r="D359" s="383">
        <v>25.21</v>
      </c>
    </row>
    <row r="360" spans="1:4" s="106" customFormat="1" ht="38.25">
      <c r="A360" s="133" t="s">
        <v>1052</v>
      </c>
      <c r="B360" s="13" t="s">
        <v>211</v>
      </c>
      <c r="C360" s="14" t="s">
        <v>17</v>
      </c>
      <c r="D360" s="383">
        <v>46</v>
      </c>
    </row>
    <row r="361" spans="1:4">
      <c r="A361" s="45" t="s">
        <v>1053</v>
      </c>
      <c r="B361" s="131" t="s">
        <v>558</v>
      </c>
      <c r="C361" s="132"/>
      <c r="D361" s="382"/>
    </row>
    <row r="362" spans="1:4" ht="25.5">
      <c r="A362" s="133" t="s">
        <v>1054</v>
      </c>
      <c r="B362" s="13" t="s">
        <v>559</v>
      </c>
      <c r="C362" s="14" t="s">
        <v>21</v>
      </c>
      <c r="D362" s="383">
        <v>35</v>
      </c>
    </row>
    <row r="363" spans="1:4">
      <c r="A363" s="45" t="s">
        <v>1055</v>
      </c>
      <c r="B363" s="131" t="s">
        <v>672</v>
      </c>
      <c r="C363" s="132"/>
      <c r="D363" s="382"/>
    </row>
    <row r="364" spans="1:4" ht="51">
      <c r="A364" s="133" t="s">
        <v>1056</v>
      </c>
      <c r="B364" s="13" t="s">
        <v>673</v>
      </c>
      <c r="C364" s="14" t="s">
        <v>6</v>
      </c>
      <c r="D364" s="383">
        <v>120</v>
      </c>
    </row>
    <row r="365" spans="1:4" s="106" customFormat="1">
      <c r="A365" s="142" t="s">
        <v>517</v>
      </c>
      <c r="B365" s="142" t="s">
        <v>212</v>
      </c>
      <c r="C365" s="142"/>
      <c r="D365" s="380"/>
    </row>
    <row r="366" spans="1:4" s="106" customFormat="1">
      <c r="A366" s="45" t="s">
        <v>1057</v>
      </c>
      <c r="B366" s="131" t="s">
        <v>213</v>
      </c>
      <c r="C366" s="132"/>
      <c r="D366" s="382"/>
    </row>
    <row r="367" spans="1:4" s="109" customFormat="1" ht="242.25">
      <c r="A367" s="133" t="s">
        <v>1058</v>
      </c>
      <c r="B367" s="13" t="s">
        <v>1059</v>
      </c>
      <c r="C367" s="14" t="s">
        <v>21</v>
      </c>
      <c r="D367" s="383">
        <v>25000</v>
      </c>
    </row>
    <row r="368" spans="1:4" s="106" customFormat="1" ht="280.5">
      <c r="A368" s="133" t="s">
        <v>1060</v>
      </c>
      <c r="B368" s="13" t="s">
        <v>1061</v>
      </c>
      <c r="C368" s="14"/>
      <c r="D368" s="383">
        <v>15000</v>
      </c>
    </row>
    <row r="369" spans="1:4">
      <c r="A369" s="45" t="s">
        <v>1062</v>
      </c>
      <c r="B369" s="131" t="s">
        <v>214</v>
      </c>
      <c r="C369" s="132"/>
      <c r="D369" s="382"/>
    </row>
    <row r="370" spans="1:4" s="106" customFormat="1" ht="306">
      <c r="A370" s="133" t="s">
        <v>1063</v>
      </c>
      <c r="B370" s="151" t="s">
        <v>1064</v>
      </c>
      <c r="C370" s="14" t="s">
        <v>21</v>
      </c>
      <c r="D370" s="383">
        <v>30000</v>
      </c>
    </row>
    <row r="371" spans="1:4" s="109" customFormat="1" ht="306">
      <c r="A371" s="133" t="s">
        <v>1065</v>
      </c>
      <c r="B371" s="151" t="s">
        <v>1066</v>
      </c>
      <c r="C371" s="14" t="s">
        <v>21</v>
      </c>
      <c r="D371" s="383">
        <v>35000</v>
      </c>
    </row>
    <row r="372" spans="1:4" ht="306">
      <c r="A372" s="133" t="s">
        <v>1067</v>
      </c>
      <c r="B372" s="151" t="s">
        <v>1068</v>
      </c>
      <c r="C372" s="14" t="s">
        <v>21</v>
      </c>
      <c r="D372" s="383">
        <v>24000</v>
      </c>
    </row>
    <row r="373" spans="1:4" s="109" customFormat="1">
      <c r="A373" s="142" t="s">
        <v>518</v>
      </c>
      <c r="B373" s="126" t="s">
        <v>215</v>
      </c>
      <c r="C373" s="127"/>
      <c r="D373" s="380"/>
    </row>
    <row r="374" spans="1:4" s="106" customFormat="1">
      <c r="A374" s="133" t="s">
        <v>1069</v>
      </c>
      <c r="B374" s="13" t="s">
        <v>216</v>
      </c>
      <c r="C374" s="14" t="s">
        <v>21</v>
      </c>
      <c r="D374" s="383">
        <v>38</v>
      </c>
    </row>
    <row r="375" spans="1:4" s="106" customFormat="1">
      <c r="A375" s="133" t="s">
        <v>1070</v>
      </c>
      <c r="B375" s="13" t="s">
        <v>217</v>
      </c>
      <c r="C375" s="14" t="s">
        <v>21</v>
      </c>
      <c r="D375" s="383">
        <v>40</v>
      </c>
    </row>
    <row r="376" spans="1:4" s="111" customFormat="1">
      <c r="A376" s="133" t="s">
        <v>1071</v>
      </c>
      <c r="B376" s="13" t="s">
        <v>218</v>
      </c>
      <c r="C376" s="14" t="s">
        <v>21</v>
      </c>
      <c r="D376" s="383">
        <v>15</v>
      </c>
    </row>
    <row r="377" spans="1:4" s="111" customFormat="1" ht="25.5">
      <c r="A377" s="122" t="s">
        <v>265</v>
      </c>
      <c r="B377" s="123" t="s">
        <v>219</v>
      </c>
      <c r="C377" s="124"/>
      <c r="D377" s="379"/>
    </row>
    <row r="378" spans="1:4" s="111" customFormat="1">
      <c r="A378" s="152" t="s">
        <v>266</v>
      </c>
      <c r="B378" s="153" t="s">
        <v>220</v>
      </c>
      <c r="C378" s="154"/>
      <c r="D378" s="393"/>
    </row>
    <row r="379" spans="1:4" s="111" customFormat="1" ht="38.25">
      <c r="A379" s="133" t="s">
        <v>1072</v>
      </c>
      <c r="B379" s="13" t="s">
        <v>221</v>
      </c>
      <c r="C379" s="14" t="s">
        <v>6</v>
      </c>
      <c r="D379" s="383">
        <v>16.46</v>
      </c>
    </row>
    <row r="380" spans="1:4" s="111" customFormat="1" ht="38.25">
      <c r="A380" s="133" t="s">
        <v>1073</v>
      </c>
      <c r="B380" s="13" t="s">
        <v>222</v>
      </c>
      <c r="C380" s="134" t="s">
        <v>4</v>
      </c>
      <c r="D380" s="383">
        <v>112.75</v>
      </c>
    </row>
    <row r="381" spans="1:4" s="111" customFormat="1" ht="38.25">
      <c r="A381" s="133" t="s">
        <v>1074</v>
      </c>
      <c r="B381" s="155" t="s">
        <v>223</v>
      </c>
      <c r="C381" s="14" t="s">
        <v>6</v>
      </c>
      <c r="D381" s="383">
        <v>65.95</v>
      </c>
    </row>
    <row r="382" spans="1:4" s="111" customFormat="1" ht="38.25">
      <c r="A382" s="133" t="s">
        <v>1075</v>
      </c>
      <c r="B382" s="33" t="s">
        <v>224</v>
      </c>
      <c r="C382" s="14" t="s">
        <v>6</v>
      </c>
      <c r="D382" s="383">
        <v>14.87</v>
      </c>
    </row>
    <row r="383" spans="1:4" s="109" customFormat="1" ht="38.25">
      <c r="A383" s="133" t="s">
        <v>1076</v>
      </c>
      <c r="B383" s="33" t="s">
        <v>225</v>
      </c>
      <c r="C383" s="134" t="s">
        <v>17</v>
      </c>
      <c r="D383" s="383">
        <v>1.95</v>
      </c>
    </row>
    <row r="384" spans="1:4" s="111" customFormat="1" ht="38.25">
      <c r="A384" s="133" t="s">
        <v>1077</v>
      </c>
      <c r="B384" s="33" t="s">
        <v>226</v>
      </c>
      <c r="C384" s="134" t="s">
        <v>4</v>
      </c>
      <c r="D384" s="383">
        <v>2.27</v>
      </c>
    </row>
    <row r="385" spans="1:4" s="111" customFormat="1" ht="38.25">
      <c r="A385" s="133" t="s">
        <v>1078</v>
      </c>
      <c r="B385" s="33" t="s">
        <v>227</v>
      </c>
      <c r="C385" s="134" t="s">
        <v>4</v>
      </c>
      <c r="D385" s="383">
        <v>3.18</v>
      </c>
    </row>
    <row r="386" spans="1:4" s="111" customFormat="1" ht="51">
      <c r="A386" s="133" t="s">
        <v>1079</v>
      </c>
      <c r="B386" s="33" t="s">
        <v>228</v>
      </c>
      <c r="C386" s="134" t="s">
        <v>229</v>
      </c>
      <c r="D386" s="383">
        <v>8.57</v>
      </c>
    </row>
    <row r="387" spans="1:4" s="111" customFormat="1" ht="25.5">
      <c r="A387" s="133" t="s">
        <v>1080</v>
      </c>
      <c r="B387" s="9" t="s">
        <v>687</v>
      </c>
      <c r="C387" s="134" t="s">
        <v>4</v>
      </c>
      <c r="D387" s="383">
        <v>55</v>
      </c>
    </row>
    <row r="388" spans="1:4" s="111" customFormat="1">
      <c r="A388" s="152" t="s">
        <v>267</v>
      </c>
      <c r="B388" s="153" t="s">
        <v>230</v>
      </c>
      <c r="C388" s="154"/>
      <c r="D388" s="393"/>
    </row>
    <row r="389" spans="1:4" s="111" customFormat="1">
      <c r="A389" s="45" t="s">
        <v>1081</v>
      </c>
      <c r="B389" s="73" t="s">
        <v>231</v>
      </c>
      <c r="C389" s="156"/>
      <c r="D389" s="394"/>
    </row>
    <row r="390" spans="1:4" s="111" customFormat="1" ht="25.5">
      <c r="A390" s="133" t="s">
        <v>1082</v>
      </c>
      <c r="B390" s="33" t="s">
        <v>232</v>
      </c>
      <c r="C390" s="134" t="s">
        <v>4</v>
      </c>
      <c r="D390" s="395">
        <v>20.13</v>
      </c>
    </row>
    <row r="391" spans="1:4" s="111" customFormat="1" ht="15">
      <c r="A391" s="133" t="s">
        <v>1083</v>
      </c>
      <c r="B391" s="33" t="s">
        <v>233</v>
      </c>
      <c r="C391" s="134" t="s">
        <v>4</v>
      </c>
      <c r="D391" s="395">
        <v>30.66</v>
      </c>
    </row>
    <row r="392" spans="1:4" s="111" customFormat="1" ht="15">
      <c r="A392" s="133" t="s">
        <v>1084</v>
      </c>
      <c r="B392" s="33" t="s">
        <v>234</v>
      </c>
      <c r="C392" s="134" t="s">
        <v>4</v>
      </c>
      <c r="D392" s="395">
        <v>25</v>
      </c>
    </row>
    <row r="393" spans="1:4" s="111" customFormat="1" ht="15">
      <c r="A393" s="133" t="s">
        <v>1085</v>
      </c>
      <c r="B393" s="33" t="s">
        <v>235</v>
      </c>
      <c r="C393" s="14" t="s">
        <v>6</v>
      </c>
      <c r="D393" s="395">
        <v>4.5</v>
      </c>
    </row>
    <row r="394" spans="1:4" s="111" customFormat="1">
      <c r="A394" s="45" t="s">
        <v>1086</v>
      </c>
      <c r="B394" s="73" t="s">
        <v>236</v>
      </c>
      <c r="C394" s="156"/>
      <c r="D394" s="394"/>
    </row>
    <row r="395" spans="1:4" s="111" customFormat="1" ht="25.5">
      <c r="A395" s="133" t="s">
        <v>1087</v>
      </c>
      <c r="B395" s="33" t="s">
        <v>237</v>
      </c>
      <c r="C395" s="134" t="s">
        <v>6</v>
      </c>
      <c r="D395" s="395">
        <v>40.98</v>
      </c>
    </row>
    <row r="396" spans="1:4" s="111" customFormat="1" ht="38.25">
      <c r="A396" s="133" t="s">
        <v>1088</v>
      </c>
      <c r="B396" s="33" t="s">
        <v>238</v>
      </c>
      <c r="C396" s="134" t="s">
        <v>4</v>
      </c>
      <c r="D396" s="395">
        <v>21.26</v>
      </c>
    </row>
    <row r="397" spans="1:4" s="111" customFormat="1" ht="38.25">
      <c r="A397" s="133" t="s">
        <v>1089</v>
      </c>
      <c r="B397" s="33" t="s">
        <v>239</v>
      </c>
      <c r="C397" s="134" t="s">
        <v>4</v>
      </c>
      <c r="D397" s="395">
        <v>23.86</v>
      </c>
    </row>
    <row r="398" spans="1:4" s="111" customFormat="1">
      <c r="A398" s="45" t="s">
        <v>1090</v>
      </c>
      <c r="B398" s="73" t="s">
        <v>240</v>
      </c>
      <c r="C398" s="156"/>
      <c r="D398" s="394">
        <v>0</v>
      </c>
    </row>
    <row r="399" spans="1:4" s="111" customFormat="1" ht="25.5">
      <c r="A399" s="133" t="s">
        <v>1091</v>
      </c>
      <c r="B399" s="33" t="s">
        <v>241</v>
      </c>
      <c r="C399" s="26" t="s">
        <v>242</v>
      </c>
      <c r="D399" s="395">
        <v>169.82</v>
      </c>
    </row>
    <row r="400" spans="1:4" s="111" customFormat="1" ht="25.5">
      <c r="A400" s="133" t="s">
        <v>1092</v>
      </c>
      <c r="B400" s="33" t="s">
        <v>243</v>
      </c>
      <c r="C400" s="26" t="s">
        <v>242</v>
      </c>
      <c r="D400" s="395">
        <v>158.74</v>
      </c>
    </row>
    <row r="401" spans="1:4" s="111" customFormat="1" ht="25.5">
      <c r="A401" s="133" t="s">
        <v>1093</v>
      </c>
      <c r="B401" s="33" t="s">
        <v>244</v>
      </c>
      <c r="C401" s="26" t="s">
        <v>242</v>
      </c>
      <c r="D401" s="395">
        <v>141</v>
      </c>
    </row>
    <row r="402" spans="1:4" s="111" customFormat="1" ht="38.25">
      <c r="A402" s="133" t="s">
        <v>1094</v>
      </c>
      <c r="B402" s="33" t="s">
        <v>239</v>
      </c>
      <c r="C402" s="134" t="s">
        <v>4</v>
      </c>
      <c r="D402" s="395">
        <v>23.86</v>
      </c>
    </row>
    <row r="403" spans="1:4" s="111" customFormat="1">
      <c r="A403" s="45" t="s">
        <v>1095</v>
      </c>
      <c r="B403" s="73" t="s">
        <v>245</v>
      </c>
      <c r="C403" s="156"/>
      <c r="D403" s="394"/>
    </row>
    <row r="404" spans="1:4" s="111" customFormat="1" ht="25.5">
      <c r="A404" s="133" t="s">
        <v>1096</v>
      </c>
      <c r="B404" s="33" t="s">
        <v>246</v>
      </c>
      <c r="C404" s="134" t="s">
        <v>6</v>
      </c>
      <c r="D404" s="395">
        <v>33.409999999999997</v>
      </c>
    </row>
    <row r="405" spans="1:4" s="111" customFormat="1" ht="25.5">
      <c r="A405" s="133" t="s">
        <v>1097</v>
      </c>
      <c r="B405" s="33" t="s">
        <v>247</v>
      </c>
      <c r="C405" s="134" t="s">
        <v>6</v>
      </c>
      <c r="D405" s="395">
        <v>11.32</v>
      </c>
    </row>
    <row r="406" spans="1:4" s="111" customFormat="1" ht="38.25">
      <c r="A406" s="133" t="s">
        <v>1098</v>
      </c>
      <c r="B406" s="33" t="s">
        <v>248</v>
      </c>
      <c r="C406" s="134" t="s">
        <v>4</v>
      </c>
      <c r="D406" s="395">
        <v>23.86</v>
      </c>
    </row>
    <row r="407" spans="1:4" s="111" customFormat="1">
      <c r="A407" s="45" t="s">
        <v>1099</v>
      </c>
      <c r="B407" s="73" t="s">
        <v>249</v>
      </c>
      <c r="C407" s="156"/>
      <c r="D407" s="394"/>
    </row>
    <row r="408" spans="1:4" s="111" customFormat="1" ht="25.5">
      <c r="A408" s="133" t="s">
        <v>1100</v>
      </c>
      <c r="B408" s="33" t="s">
        <v>250</v>
      </c>
      <c r="C408" s="134" t="s">
        <v>78</v>
      </c>
      <c r="D408" s="395">
        <v>21.92</v>
      </c>
    </row>
    <row r="409" spans="1:4" s="111" customFormat="1" ht="25.5">
      <c r="A409" s="133" t="s">
        <v>1101</v>
      </c>
      <c r="B409" s="33" t="s">
        <v>251</v>
      </c>
      <c r="C409" s="134" t="s">
        <v>78</v>
      </c>
      <c r="D409" s="395">
        <v>21.92</v>
      </c>
    </row>
    <row r="410" spans="1:4" s="111" customFormat="1" ht="25.5">
      <c r="A410" s="133" t="s">
        <v>1102</v>
      </c>
      <c r="B410" s="33" t="s">
        <v>252</v>
      </c>
      <c r="C410" s="134" t="s">
        <v>78</v>
      </c>
      <c r="D410" s="395">
        <v>11.46</v>
      </c>
    </row>
    <row r="411" spans="1:4" s="106" customFormat="1">
      <c r="A411" s="45" t="s">
        <v>1103</v>
      </c>
      <c r="B411" s="73" t="s">
        <v>253</v>
      </c>
      <c r="C411" s="156"/>
      <c r="D411" s="394"/>
    </row>
    <row r="412" spans="1:4" ht="25.5">
      <c r="A412" s="133" t="s">
        <v>1104</v>
      </c>
      <c r="B412" s="33" t="s">
        <v>254</v>
      </c>
      <c r="C412" s="134" t="s">
        <v>21</v>
      </c>
      <c r="D412" s="395">
        <v>58.12</v>
      </c>
    </row>
    <row r="413" spans="1:4" ht="63.75">
      <c r="A413" s="133" t="s">
        <v>1105</v>
      </c>
      <c r="B413" s="33" t="s">
        <v>678</v>
      </c>
      <c r="C413" s="134" t="s">
        <v>21</v>
      </c>
      <c r="D413" s="395">
        <v>84.25</v>
      </c>
    </row>
    <row r="414" spans="1:4" ht="15">
      <c r="A414" s="133" t="s">
        <v>1106</v>
      </c>
      <c r="B414" s="33" t="s">
        <v>255</v>
      </c>
      <c r="C414" s="134" t="s">
        <v>6</v>
      </c>
      <c r="D414" s="395">
        <v>9.94</v>
      </c>
    </row>
    <row r="415" spans="1:4" ht="15">
      <c r="A415" s="133" t="s">
        <v>1107</v>
      </c>
      <c r="B415" s="33" t="s">
        <v>256</v>
      </c>
      <c r="C415" s="134" t="s">
        <v>6</v>
      </c>
      <c r="D415" s="395">
        <v>10.18</v>
      </c>
    </row>
    <row r="416" spans="1:4" s="109" customFormat="1">
      <c r="A416" s="161"/>
      <c r="B416" s="162"/>
      <c r="C416" s="163"/>
      <c r="D416" s="396"/>
    </row>
    <row r="417" spans="1:4" s="109" customFormat="1">
      <c r="A417" s="161"/>
      <c r="B417" s="40" t="s">
        <v>258</v>
      </c>
      <c r="C417" s="163"/>
      <c r="D417" s="396"/>
    </row>
    <row r="418" spans="1:4" s="110" customFormat="1" ht="140.25">
      <c r="A418" s="164" t="s">
        <v>1109</v>
      </c>
      <c r="B418" s="42" t="s">
        <v>262</v>
      </c>
      <c r="C418" s="43"/>
      <c r="D418" s="397"/>
    </row>
    <row r="419" spans="1:4" ht="51">
      <c r="A419" s="164" t="s">
        <v>1110</v>
      </c>
      <c r="B419" s="42" t="s">
        <v>264</v>
      </c>
      <c r="C419" s="91"/>
      <c r="D419" s="397"/>
    </row>
    <row r="420" spans="1:4">
      <c r="B420" s="92"/>
      <c r="C420" s="91"/>
    </row>
  </sheetData>
  <autoFilter ref="A6:D415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5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D20"/>
  <sheetViews>
    <sheetView view="pageBreakPreview" zoomScaleNormal="100" zoomScaleSheetLayoutView="100" zoomScalePageLayoutView="98" workbookViewId="0">
      <selection activeCell="B20" sqref="B20"/>
    </sheetView>
  </sheetViews>
  <sheetFormatPr defaultColWidth="9.28515625" defaultRowHeight="12.75"/>
  <cols>
    <col min="1" max="1" width="14.28515625" style="121" bestFit="1" customWidth="1"/>
    <col min="2" max="2" width="61.140625" style="93" customWidth="1"/>
    <col min="3" max="3" width="9.7109375" style="113" customWidth="1"/>
    <col min="4" max="4" width="20" style="398" customWidth="1"/>
    <col min="5" max="16384" width="9.28515625" style="190"/>
  </cols>
  <sheetData>
    <row r="1" spans="1:4" ht="105.75" customHeight="1">
      <c r="A1" s="467" t="s">
        <v>2547</v>
      </c>
      <c r="B1" s="467"/>
      <c r="C1" s="467"/>
      <c r="D1" s="467"/>
    </row>
    <row r="2" spans="1:4" s="361" customFormat="1">
      <c r="A2" s="118"/>
      <c r="B2" s="240"/>
      <c r="C2" s="85"/>
      <c r="D2" s="376"/>
    </row>
    <row r="3" spans="1:4" ht="18" customHeight="1">
      <c r="A3" s="467" t="s">
        <v>2548</v>
      </c>
      <c r="B3" s="467"/>
      <c r="C3" s="467"/>
      <c r="D3" s="467"/>
    </row>
    <row r="4" spans="1:4" ht="14.65" customHeight="1">
      <c r="A4" s="468"/>
      <c r="B4" s="468"/>
      <c r="C4" s="468"/>
      <c r="D4" s="468"/>
    </row>
    <row r="5" spans="1:4">
      <c r="A5" s="119"/>
      <c r="B5" s="191"/>
      <c r="C5" s="191"/>
      <c r="D5" s="377"/>
    </row>
    <row r="6" spans="1:4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s="106" customFormat="1" ht="16.5" collapsed="1">
      <c r="A7" s="203" t="s">
        <v>1330</v>
      </c>
      <c r="B7" s="123" t="s">
        <v>0</v>
      </c>
      <c r="C7" s="124"/>
      <c r="D7" s="379"/>
    </row>
    <row r="8" spans="1:4" s="107" customFormat="1">
      <c r="A8" s="3" t="s">
        <v>1331</v>
      </c>
      <c r="B8" s="131" t="s">
        <v>11</v>
      </c>
      <c r="C8" s="132"/>
      <c r="D8" s="382"/>
    </row>
    <row r="9" spans="1:4" s="107" customFormat="1" ht="51">
      <c r="A9" s="6" t="s">
        <v>1320</v>
      </c>
      <c r="B9" s="6" t="s">
        <v>1321</v>
      </c>
      <c r="C9" s="8" t="s">
        <v>6</v>
      </c>
      <c r="D9" s="384">
        <v>69.19</v>
      </c>
    </row>
    <row r="10" spans="1:4" s="107" customFormat="1" ht="25.5">
      <c r="A10" s="6" t="s">
        <v>1322</v>
      </c>
      <c r="B10" s="201" t="s">
        <v>1323</v>
      </c>
      <c r="C10" s="7" t="s">
        <v>17</v>
      </c>
      <c r="D10" s="383">
        <v>14.83</v>
      </c>
    </row>
    <row r="11" spans="1:4" s="106" customFormat="1" ht="25.5">
      <c r="A11" s="6" t="s">
        <v>1324</v>
      </c>
      <c r="B11" s="201" t="s">
        <v>1325</v>
      </c>
      <c r="C11" s="7" t="s">
        <v>17</v>
      </c>
      <c r="D11" s="383">
        <v>14.83</v>
      </c>
    </row>
    <row r="12" spans="1:4" s="106" customFormat="1" ht="25.5">
      <c r="A12" s="6" t="s">
        <v>1326</v>
      </c>
      <c r="B12" s="201" t="s">
        <v>1327</v>
      </c>
      <c r="C12" s="7" t="s">
        <v>17</v>
      </c>
      <c r="D12" s="383">
        <v>22.83</v>
      </c>
    </row>
    <row r="13" spans="1:4" s="106" customFormat="1" ht="38.25">
      <c r="A13" s="6" t="s">
        <v>1328</v>
      </c>
      <c r="B13" s="202" t="s">
        <v>1329</v>
      </c>
      <c r="C13" s="7" t="s">
        <v>17</v>
      </c>
      <c r="D13" s="383">
        <v>7.73</v>
      </c>
    </row>
    <row r="14" spans="1:4">
      <c r="A14" s="142" t="s">
        <v>519</v>
      </c>
      <c r="B14" s="160" t="s">
        <v>257</v>
      </c>
      <c r="C14" s="142"/>
      <c r="D14" s="380"/>
    </row>
    <row r="15" spans="1:4" ht="15">
      <c r="A15" s="133" t="s">
        <v>1069</v>
      </c>
      <c r="B15" s="295" t="s">
        <v>2508</v>
      </c>
      <c r="C15" s="321" t="s">
        <v>6</v>
      </c>
      <c r="D15" s="383">
        <v>4.4400000000000004</v>
      </c>
    </row>
    <row r="16" spans="1:4" ht="15">
      <c r="A16" s="133" t="s">
        <v>1070</v>
      </c>
      <c r="B16" s="295" t="s">
        <v>2509</v>
      </c>
      <c r="C16" s="321" t="s">
        <v>6</v>
      </c>
      <c r="D16" s="383">
        <v>3.49</v>
      </c>
    </row>
    <row r="17" spans="1:4" s="109" customFormat="1">
      <c r="A17" s="161"/>
      <c r="B17" s="162"/>
      <c r="C17" s="163"/>
      <c r="D17" s="396"/>
    </row>
    <row r="18" spans="1:4" s="109" customFormat="1">
      <c r="A18" s="161"/>
      <c r="B18" s="172" t="s">
        <v>258</v>
      </c>
      <c r="C18" s="163"/>
      <c r="D18" s="396"/>
    </row>
    <row r="19" spans="1:4" s="110" customFormat="1" ht="153">
      <c r="A19" s="164" t="s">
        <v>1109</v>
      </c>
      <c r="B19" s="42" t="s">
        <v>262</v>
      </c>
      <c r="C19" s="174"/>
      <c r="D19" s="397"/>
    </row>
    <row r="20" spans="1:4" ht="51">
      <c r="A20" s="164" t="s">
        <v>1110</v>
      </c>
      <c r="B20" s="42" t="s">
        <v>264</v>
      </c>
      <c r="C20" s="192"/>
      <c r="D20" s="397"/>
    </row>
  </sheetData>
  <autoFilter ref="A6:D16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5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D172"/>
  <sheetViews>
    <sheetView tabSelected="1" view="pageBreakPreview" zoomScaleNormal="100" zoomScaleSheetLayoutView="100" zoomScalePageLayoutView="98" workbookViewId="0">
      <selection activeCell="B7" sqref="B7"/>
    </sheetView>
  </sheetViews>
  <sheetFormatPr defaultColWidth="9.28515625" defaultRowHeight="12.75"/>
  <cols>
    <col min="1" max="1" width="13.28515625" style="82" customWidth="1"/>
    <col min="2" max="2" width="90.140625" style="93" customWidth="1"/>
    <col min="3" max="3" width="11.28515625" style="94" customWidth="1"/>
    <col min="4" max="4" width="18.140625" style="398" customWidth="1"/>
    <col min="5" max="16384" width="9.28515625" style="82"/>
  </cols>
  <sheetData>
    <row r="1" spans="1:4" ht="10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24" customHeight="1">
      <c r="A3" s="467" t="s">
        <v>2552</v>
      </c>
      <c r="B3" s="467"/>
      <c r="C3" s="467"/>
      <c r="D3" s="467"/>
    </row>
    <row r="4" spans="1:4">
      <c r="A4" s="468"/>
      <c r="B4" s="468"/>
      <c r="C4" s="468"/>
      <c r="D4" s="468"/>
    </row>
    <row r="5" spans="1:4">
      <c r="A5" s="86"/>
      <c r="B5" s="86"/>
      <c r="C5" s="86"/>
      <c r="D5" s="377"/>
    </row>
    <row r="6" spans="1:4" s="87" customFormat="1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ht="16.5">
      <c r="A7" s="193" t="s">
        <v>502</v>
      </c>
      <c r="B7" s="196" t="s">
        <v>1111</v>
      </c>
      <c r="C7" s="195"/>
      <c r="D7" s="399"/>
    </row>
    <row r="8" spans="1:4" s="1" customFormat="1" collapsed="1">
      <c r="A8" s="176" t="s">
        <v>1112</v>
      </c>
      <c r="B8" s="176" t="s">
        <v>1</v>
      </c>
      <c r="C8" s="176"/>
      <c r="D8" s="400"/>
    </row>
    <row r="9" spans="1:4" s="1" customFormat="1">
      <c r="A9" s="199" t="s">
        <v>1113</v>
      </c>
      <c r="B9" s="199" t="s">
        <v>430</v>
      </c>
      <c r="C9" s="199"/>
      <c r="D9" s="401"/>
    </row>
    <row r="10" spans="1:4" s="1" customFormat="1">
      <c r="A10" s="184" t="s">
        <v>1114</v>
      </c>
      <c r="B10" s="179" t="s">
        <v>1115</v>
      </c>
      <c r="C10" s="180"/>
      <c r="D10" s="402"/>
    </row>
    <row r="11" spans="1:4" s="1" customFormat="1" ht="15">
      <c r="A11" s="185" t="s">
        <v>1116</v>
      </c>
      <c r="B11" s="181" t="s">
        <v>273</v>
      </c>
      <c r="C11" s="166" t="s">
        <v>4</v>
      </c>
      <c r="D11" s="403">
        <v>1.4</v>
      </c>
    </row>
    <row r="12" spans="1:4" s="1" customFormat="1" ht="15">
      <c r="A12" s="185" t="s">
        <v>1117</v>
      </c>
      <c r="B12" s="181" t="s">
        <v>274</v>
      </c>
      <c r="C12" s="166" t="s">
        <v>4</v>
      </c>
      <c r="D12" s="403">
        <v>24.68</v>
      </c>
    </row>
    <row r="13" spans="1:4" s="1" customFormat="1" ht="15">
      <c r="A13" s="185" t="s">
        <v>1118</v>
      </c>
      <c r="B13" s="181" t="s">
        <v>1119</v>
      </c>
      <c r="C13" s="166" t="s">
        <v>4</v>
      </c>
      <c r="D13" s="403">
        <v>35.299999999999997</v>
      </c>
    </row>
    <row r="14" spans="1:4" s="1" customFormat="1">
      <c r="A14" s="184" t="s">
        <v>1120</v>
      </c>
      <c r="B14" s="183" t="s">
        <v>275</v>
      </c>
      <c r="C14" s="180"/>
      <c r="D14" s="402"/>
    </row>
    <row r="15" spans="1:4" s="1" customFormat="1" ht="15">
      <c r="A15" s="185" t="s">
        <v>1121</v>
      </c>
      <c r="B15" s="181" t="s">
        <v>1122</v>
      </c>
      <c r="C15" s="166" t="s">
        <v>4</v>
      </c>
      <c r="D15" s="403">
        <v>7.63</v>
      </c>
    </row>
    <row r="16" spans="1:4" s="1" customFormat="1" ht="25.5">
      <c r="A16" s="185" t="s">
        <v>1123</v>
      </c>
      <c r="B16" s="181" t="s">
        <v>1124</v>
      </c>
      <c r="C16" s="166" t="s">
        <v>4</v>
      </c>
      <c r="D16" s="403">
        <v>19.940000000000001</v>
      </c>
    </row>
    <row r="17" spans="1:4" s="1" customFormat="1">
      <c r="A17" s="184" t="s">
        <v>1125</v>
      </c>
      <c r="B17" s="179" t="s">
        <v>1126</v>
      </c>
      <c r="C17" s="180"/>
      <c r="D17" s="402"/>
    </row>
    <row r="18" spans="1:4" s="10" customFormat="1" ht="15">
      <c r="A18" s="185" t="s">
        <v>1127</v>
      </c>
      <c r="B18" s="187" t="s">
        <v>1128</v>
      </c>
      <c r="C18" s="166" t="s">
        <v>6</v>
      </c>
      <c r="D18" s="403">
        <v>20.69</v>
      </c>
    </row>
    <row r="19" spans="1:4" s="10" customFormat="1" ht="15">
      <c r="A19" s="185" t="s">
        <v>1129</v>
      </c>
      <c r="B19" s="188" t="s">
        <v>1130</v>
      </c>
      <c r="C19" s="166" t="s">
        <v>6</v>
      </c>
      <c r="D19" s="403">
        <v>17.170000000000002</v>
      </c>
    </row>
    <row r="20" spans="1:4" s="10" customFormat="1">
      <c r="A20" s="184" t="s">
        <v>1131</v>
      </c>
      <c r="B20" s="183" t="s">
        <v>1132</v>
      </c>
      <c r="C20" s="180"/>
      <c r="D20" s="402"/>
    </row>
    <row r="21" spans="1:4" s="1" customFormat="1">
      <c r="A21" s="185" t="s">
        <v>1133</v>
      </c>
      <c r="B21" s="181" t="s">
        <v>1134</v>
      </c>
      <c r="C21" s="166" t="s">
        <v>1135</v>
      </c>
      <c r="D21" s="403">
        <v>1.76</v>
      </c>
    </row>
    <row r="22" spans="1:4" s="1" customFormat="1">
      <c r="A22" s="184" t="s">
        <v>1131</v>
      </c>
      <c r="B22" s="183" t="s">
        <v>1136</v>
      </c>
      <c r="C22" s="180"/>
      <c r="D22" s="402"/>
    </row>
    <row r="23" spans="1:4" s="1" customFormat="1" ht="15">
      <c r="A23" s="185" t="s">
        <v>1133</v>
      </c>
      <c r="B23" s="188" t="s">
        <v>1137</v>
      </c>
      <c r="C23" s="166" t="s">
        <v>4</v>
      </c>
      <c r="D23" s="403">
        <v>113</v>
      </c>
    </row>
    <row r="24" spans="1:4" s="1" customFormat="1" ht="15">
      <c r="A24" s="185" t="s">
        <v>1138</v>
      </c>
      <c r="B24" s="188" t="s">
        <v>1139</v>
      </c>
      <c r="C24" s="166" t="s">
        <v>4</v>
      </c>
      <c r="D24" s="403">
        <v>113.01</v>
      </c>
    </row>
    <row r="25" spans="1:4" s="10" customFormat="1" ht="15">
      <c r="A25" s="185" t="s">
        <v>1140</v>
      </c>
      <c r="B25" s="181" t="s">
        <v>1141</v>
      </c>
      <c r="C25" s="166" t="s">
        <v>4</v>
      </c>
      <c r="D25" s="403">
        <v>93.53</v>
      </c>
    </row>
    <row r="26" spans="1:4" s="1" customFormat="1">
      <c r="A26" s="199" t="s">
        <v>1142</v>
      </c>
      <c r="B26" s="199" t="s">
        <v>1143</v>
      </c>
      <c r="C26" s="199"/>
      <c r="D26" s="401"/>
    </row>
    <row r="27" spans="1:4" s="1" customFormat="1">
      <c r="A27" s="184" t="s">
        <v>1144</v>
      </c>
      <c r="B27" s="179" t="s">
        <v>1115</v>
      </c>
      <c r="C27" s="180"/>
      <c r="D27" s="402"/>
    </row>
    <row r="28" spans="1:4" s="1" customFormat="1" ht="15">
      <c r="A28" s="185" t="s">
        <v>1145</v>
      </c>
      <c r="B28" s="181" t="s">
        <v>273</v>
      </c>
      <c r="C28" s="166" t="s">
        <v>4</v>
      </c>
      <c r="D28" s="403">
        <v>1.4</v>
      </c>
    </row>
    <row r="29" spans="1:4" s="11" customFormat="1" ht="15">
      <c r="A29" s="185" t="s">
        <v>1146</v>
      </c>
      <c r="B29" s="181" t="s">
        <v>274</v>
      </c>
      <c r="C29" s="166" t="s">
        <v>4</v>
      </c>
      <c r="D29" s="403">
        <v>24.68</v>
      </c>
    </row>
    <row r="30" spans="1:4" s="15" customFormat="1" ht="15">
      <c r="A30" s="185" t="s">
        <v>1147</v>
      </c>
      <c r="B30" s="181" t="s">
        <v>1119</v>
      </c>
      <c r="C30" s="166" t="s">
        <v>4</v>
      </c>
      <c r="D30" s="403">
        <v>35.299999999999997</v>
      </c>
    </row>
    <row r="31" spans="1:4" s="16" customFormat="1">
      <c r="A31" s="184" t="s">
        <v>1148</v>
      </c>
      <c r="B31" s="183" t="s">
        <v>275</v>
      </c>
      <c r="C31" s="180"/>
      <c r="D31" s="402"/>
    </row>
    <row r="32" spans="1:4" s="1" customFormat="1" ht="15">
      <c r="A32" s="185" t="s">
        <v>1149</v>
      </c>
      <c r="B32" s="181" t="s">
        <v>1122</v>
      </c>
      <c r="C32" s="166" t="s">
        <v>4</v>
      </c>
      <c r="D32" s="403">
        <v>7.63</v>
      </c>
    </row>
    <row r="33" spans="1:4" s="1" customFormat="1" ht="25.5">
      <c r="A33" s="185" t="s">
        <v>1150</v>
      </c>
      <c r="B33" s="181" t="s">
        <v>1124</v>
      </c>
      <c r="C33" s="166" t="s">
        <v>4</v>
      </c>
      <c r="D33" s="403">
        <v>19.940000000000001</v>
      </c>
    </row>
    <row r="34" spans="1:4" s="1" customFormat="1">
      <c r="A34" s="184" t="s">
        <v>1151</v>
      </c>
      <c r="B34" s="179" t="s">
        <v>1126</v>
      </c>
      <c r="C34" s="180"/>
      <c r="D34" s="402"/>
    </row>
    <row r="35" spans="1:4" s="1" customFormat="1" ht="15">
      <c r="A35" s="185" t="s">
        <v>1152</v>
      </c>
      <c r="B35" s="187" t="s">
        <v>1128</v>
      </c>
      <c r="C35" s="166" t="s">
        <v>6</v>
      </c>
      <c r="D35" s="403">
        <v>20.69</v>
      </c>
    </row>
    <row r="36" spans="1:4" s="1" customFormat="1">
      <c r="A36" s="184" t="s">
        <v>1153</v>
      </c>
      <c r="B36" s="183" t="s">
        <v>1132</v>
      </c>
      <c r="C36" s="180"/>
      <c r="D36" s="402"/>
    </row>
    <row r="37" spans="1:4" s="1" customFormat="1">
      <c r="A37" s="185" t="s">
        <v>1154</v>
      </c>
      <c r="B37" s="181" t="s">
        <v>1155</v>
      </c>
      <c r="C37" s="166" t="s">
        <v>1135</v>
      </c>
      <c r="D37" s="403">
        <v>1.76</v>
      </c>
    </row>
    <row r="38" spans="1:4" s="1" customFormat="1">
      <c r="A38" s="184" t="s">
        <v>1156</v>
      </c>
      <c r="B38" s="183" t="s">
        <v>1136</v>
      </c>
      <c r="C38" s="180"/>
      <c r="D38" s="402"/>
    </row>
    <row r="39" spans="1:4" s="1" customFormat="1" ht="15">
      <c r="A39" s="185" t="s">
        <v>1157</v>
      </c>
      <c r="B39" s="188" t="s">
        <v>1137</v>
      </c>
      <c r="C39" s="166" t="s">
        <v>4</v>
      </c>
      <c r="D39" s="403">
        <v>113</v>
      </c>
    </row>
    <row r="40" spans="1:4" s="10" customFormat="1" ht="15">
      <c r="A40" s="185" t="s">
        <v>1158</v>
      </c>
      <c r="B40" s="188" t="s">
        <v>1141</v>
      </c>
      <c r="C40" s="166" t="s">
        <v>4</v>
      </c>
      <c r="D40" s="403">
        <v>93.53</v>
      </c>
    </row>
    <row r="41" spans="1:4" s="1" customFormat="1">
      <c r="A41" s="199" t="s">
        <v>1159</v>
      </c>
      <c r="B41" s="199" t="s">
        <v>1160</v>
      </c>
      <c r="C41" s="199"/>
      <c r="D41" s="401"/>
    </row>
    <row r="42" spans="1:4" s="1" customFormat="1">
      <c r="A42" s="184" t="s">
        <v>1144</v>
      </c>
      <c r="B42" s="179" t="s">
        <v>1115</v>
      </c>
      <c r="C42" s="180"/>
      <c r="D42" s="402"/>
    </row>
    <row r="43" spans="1:4" s="1" customFormat="1" ht="15">
      <c r="A43" s="185" t="s">
        <v>1145</v>
      </c>
      <c r="B43" s="181" t="s">
        <v>273</v>
      </c>
      <c r="C43" s="166" t="s">
        <v>4</v>
      </c>
      <c r="D43" s="403">
        <v>1.4</v>
      </c>
    </row>
    <row r="44" spans="1:4" s="1" customFormat="1" ht="15">
      <c r="A44" s="185" t="s">
        <v>1146</v>
      </c>
      <c r="B44" s="181" t="s">
        <v>274</v>
      </c>
      <c r="C44" s="166" t="s">
        <v>4</v>
      </c>
      <c r="D44" s="403">
        <v>24.68</v>
      </c>
    </row>
    <row r="45" spans="1:4" s="1" customFormat="1" ht="15">
      <c r="A45" s="185" t="s">
        <v>1147</v>
      </c>
      <c r="B45" s="181" t="s">
        <v>1119</v>
      </c>
      <c r="C45" s="166" t="s">
        <v>4</v>
      </c>
      <c r="D45" s="403">
        <v>35.299999999999997</v>
      </c>
    </row>
    <row r="46" spans="1:4" s="1" customFormat="1">
      <c r="A46" s="184" t="s">
        <v>1148</v>
      </c>
      <c r="B46" s="183" t="s">
        <v>275</v>
      </c>
      <c r="C46" s="180"/>
      <c r="D46" s="402"/>
    </row>
    <row r="47" spans="1:4" s="1" customFormat="1" ht="15">
      <c r="A47" s="185" t="s">
        <v>1149</v>
      </c>
      <c r="B47" s="181" t="s">
        <v>1122</v>
      </c>
      <c r="C47" s="166" t="s">
        <v>4</v>
      </c>
      <c r="D47" s="403">
        <v>7.63</v>
      </c>
    </row>
    <row r="48" spans="1:4" s="15" customFormat="1" ht="25.5">
      <c r="A48" s="185" t="s">
        <v>1150</v>
      </c>
      <c r="B48" s="181" t="s">
        <v>1124</v>
      </c>
      <c r="C48" s="166" t="s">
        <v>4</v>
      </c>
      <c r="D48" s="403">
        <v>19.940000000000001</v>
      </c>
    </row>
    <row r="49" spans="1:4" s="1" customFormat="1">
      <c r="A49" s="184" t="s">
        <v>1144</v>
      </c>
      <c r="B49" s="179" t="s">
        <v>1126</v>
      </c>
      <c r="C49" s="180"/>
      <c r="D49" s="402"/>
    </row>
    <row r="50" spans="1:4" s="15" customFormat="1" ht="15">
      <c r="A50" s="185" t="s">
        <v>1145</v>
      </c>
      <c r="B50" s="187" t="s">
        <v>1161</v>
      </c>
      <c r="C50" s="166" t="s">
        <v>6</v>
      </c>
      <c r="D50" s="403">
        <v>13.64</v>
      </c>
    </row>
    <row r="51" spans="1:4" s="1" customFormat="1" ht="15">
      <c r="A51" s="185" t="s">
        <v>1146</v>
      </c>
      <c r="B51" s="187" t="s">
        <v>1162</v>
      </c>
      <c r="C51" s="166" t="s">
        <v>6</v>
      </c>
      <c r="D51" s="403">
        <v>17.170000000000002</v>
      </c>
    </row>
    <row r="52" spans="1:4" s="15" customFormat="1">
      <c r="A52" s="184" t="s">
        <v>1148</v>
      </c>
      <c r="B52" s="183" t="s">
        <v>1132</v>
      </c>
      <c r="C52" s="180"/>
      <c r="D52" s="402"/>
    </row>
    <row r="53" spans="1:4" s="15" customFormat="1">
      <c r="A53" s="185" t="s">
        <v>1149</v>
      </c>
      <c r="B53" s="181" t="s">
        <v>1155</v>
      </c>
      <c r="C53" s="166" t="s">
        <v>1135</v>
      </c>
      <c r="D53" s="403">
        <v>1.76</v>
      </c>
    </row>
    <row r="54" spans="1:4" s="1" customFormat="1">
      <c r="A54" s="184" t="s">
        <v>1163</v>
      </c>
      <c r="B54" s="183" t="s">
        <v>1136</v>
      </c>
      <c r="C54" s="180"/>
      <c r="D54" s="402"/>
    </row>
    <row r="55" spans="1:4" s="1" customFormat="1" ht="15">
      <c r="A55" s="185" t="s">
        <v>1164</v>
      </c>
      <c r="B55" s="188" t="s">
        <v>1137</v>
      </c>
      <c r="C55" s="166" t="s">
        <v>4</v>
      </c>
      <c r="D55" s="403">
        <v>113</v>
      </c>
    </row>
    <row r="56" spans="1:4" s="1" customFormat="1" ht="15">
      <c r="A56" s="185" t="s">
        <v>1165</v>
      </c>
      <c r="B56" s="188" t="s">
        <v>1166</v>
      </c>
      <c r="C56" s="166" t="s">
        <v>4</v>
      </c>
      <c r="D56" s="403">
        <v>113.01</v>
      </c>
    </row>
    <row r="57" spans="1:4" s="1" customFormat="1" ht="15">
      <c r="A57" s="185" t="s">
        <v>1167</v>
      </c>
      <c r="B57" s="188" t="s">
        <v>1141</v>
      </c>
      <c r="C57" s="166" t="s">
        <v>4</v>
      </c>
      <c r="D57" s="403">
        <v>93.53</v>
      </c>
    </row>
    <row r="58" spans="1:4" s="1" customFormat="1">
      <c r="A58" s="199" t="s">
        <v>1168</v>
      </c>
      <c r="B58" s="199" t="s">
        <v>1169</v>
      </c>
      <c r="C58" s="199"/>
      <c r="D58" s="401"/>
    </row>
    <row r="59" spans="1:4" s="1" customFormat="1">
      <c r="A59" s="184" t="s">
        <v>1144</v>
      </c>
      <c r="B59" s="179" t="s">
        <v>1115</v>
      </c>
      <c r="C59" s="180"/>
      <c r="D59" s="402"/>
    </row>
    <row r="60" spans="1:4" s="1" customFormat="1" ht="15">
      <c r="A60" s="185" t="s">
        <v>1145</v>
      </c>
      <c r="B60" s="181" t="s">
        <v>273</v>
      </c>
      <c r="C60" s="166" t="s">
        <v>4</v>
      </c>
      <c r="D60" s="403">
        <v>1.4</v>
      </c>
    </row>
    <row r="61" spans="1:4" s="1" customFormat="1" ht="15">
      <c r="A61" s="185" t="s">
        <v>1146</v>
      </c>
      <c r="B61" s="181" t="s">
        <v>274</v>
      </c>
      <c r="C61" s="166" t="s">
        <v>4</v>
      </c>
      <c r="D61" s="403">
        <v>24.68</v>
      </c>
    </row>
    <row r="62" spans="1:4" s="1" customFormat="1" ht="15">
      <c r="A62" s="185" t="s">
        <v>1147</v>
      </c>
      <c r="B62" s="181" t="s">
        <v>1119</v>
      </c>
      <c r="C62" s="166" t="s">
        <v>4</v>
      </c>
      <c r="D62" s="403">
        <v>35.299999999999997</v>
      </c>
    </row>
    <row r="63" spans="1:4" s="1" customFormat="1">
      <c r="A63" s="184" t="s">
        <v>1148</v>
      </c>
      <c r="B63" s="183" t="s">
        <v>275</v>
      </c>
      <c r="C63" s="180"/>
      <c r="D63" s="402"/>
    </row>
    <row r="64" spans="1:4" s="1" customFormat="1" ht="15">
      <c r="A64" s="185" t="s">
        <v>1149</v>
      </c>
      <c r="B64" s="181" t="s">
        <v>1122</v>
      </c>
      <c r="C64" s="166" t="s">
        <v>4</v>
      </c>
      <c r="D64" s="403">
        <v>7.63</v>
      </c>
    </row>
    <row r="65" spans="1:4" s="1" customFormat="1" ht="25.5">
      <c r="A65" s="185" t="s">
        <v>1150</v>
      </c>
      <c r="B65" s="181" t="s">
        <v>1124</v>
      </c>
      <c r="C65" s="166" t="s">
        <v>4</v>
      </c>
      <c r="D65" s="403">
        <v>19.940000000000001</v>
      </c>
    </row>
    <row r="66" spans="1:4" s="1" customFormat="1">
      <c r="A66" s="184" t="s">
        <v>1170</v>
      </c>
      <c r="B66" s="179" t="s">
        <v>1171</v>
      </c>
      <c r="C66" s="180"/>
      <c r="D66" s="402"/>
    </row>
    <row r="67" spans="1:4" s="1" customFormat="1" ht="15">
      <c r="A67" s="185" t="s">
        <v>1172</v>
      </c>
      <c r="B67" s="181" t="s">
        <v>1173</v>
      </c>
      <c r="C67" s="166" t="s">
        <v>6</v>
      </c>
      <c r="D67" s="403">
        <v>13.64</v>
      </c>
    </row>
    <row r="68" spans="1:4" s="1" customFormat="1" ht="15">
      <c r="A68" s="185" t="s">
        <v>1174</v>
      </c>
      <c r="B68" s="187" t="s">
        <v>1175</v>
      </c>
      <c r="C68" s="166" t="s">
        <v>6</v>
      </c>
      <c r="D68" s="403">
        <v>20.69</v>
      </c>
    </row>
    <row r="69" spans="1:4" s="1" customFormat="1" ht="15">
      <c r="A69" s="185" t="s">
        <v>1176</v>
      </c>
      <c r="B69" s="181" t="s">
        <v>1177</v>
      </c>
      <c r="C69" s="166" t="s">
        <v>6</v>
      </c>
      <c r="D69" s="403">
        <v>19.86</v>
      </c>
    </row>
    <row r="70" spans="1:4" s="1" customFormat="1" ht="15">
      <c r="A70" s="185" t="s">
        <v>1178</v>
      </c>
      <c r="B70" s="190" t="s">
        <v>1179</v>
      </c>
      <c r="C70" s="166" t="s">
        <v>6</v>
      </c>
      <c r="D70" s="403">
        <v>17.170000000000002</v>
      </c>
    </row>
    <row r="71" spans="1:4" s="10" customFormat="1" ht="15">
      <c r="A71" s="185" t="s">
        <v>1180</v>
      </c>
      <c r="B71" s="188" t="s">
        <v>1181</v>
      </c>
      <c r="C71" s="166" t="s">
        <v>6</v>
      </c>
      <c r="D71" s="403">
        <v>20.69</v>
      </c>
    </row>
    <row r="72" spans="1:4" s="1" customFormat="1" ht="15">
      <c r="A72" s="185" t="s">
        <v>1182</v>
      </c>
      <c r="B72" s="181" t="s">
        <v>1183</v>
      </c>
      <c r="C72" s="166" t="s">
        <v>6</v>
      </c>
      <c r="D72" s="403">
        <v>13.64</v>
      </c>
    </row>
    <row r="73" spans="1:4" s="10" customFormat="1">
      <c r="A73" s="184" t="s">
        <v>1184</v>
      </c>
      <c r="B73" s="183" t="s">
        <v>1132</v>
      </c>
      <c r="C73" s="180"/>
      <c r="D73" s="402"/>
    </row>
    <row r="74" spans="1:4" s="10" customFormat="1">
      <c r="A74" s="185" t="s">
        <v>1185</v>
      </c>
      <c r="B74" s="181" t="s">
        <v>1186</v>
      </c>
      <c r="C74" s="166" t="s">
        <v>1135</v>
      </c>
      <c r="D74" s="403">
        <v>1.76</v>
      </c>
    </row>
    <row r="75" spans="1:4" s="10" customFormat="1">
      <c r="A75" s="184" t="s">
        <v>1187</v>
      </c>
      <c r="B75" s="183" t="s">
        <v>1136</v>
      </c>
      <c r="C75" s="180"/>
      <c r="D75" s="402"/>
    </row>
    <row r="76" spans="1:4" ht="15">
      <c r="A76" s="185" t="s">
        <v>1188</v>
      </c>
      <c r="B76" s="181" t="s">
        <v>1189</v>
      </c>
      <c r="C76" s="166" t="s">
        <v>4</v>
      </c>
      <c r="D76" s="403">
        <v>112.61</v>
      </c>
    </row>
    <row r="77" spans="1:4" s="88" customFormat="1" ht="15">
      <c r="A77" s="185" t="s">
        <v>1190</v>
      </c>
      <c r="B77" s="187" t="s">
        <v>1191</v>
      </c>
      <c r="C77" s="166" t="s">
        <v>4</v>
      </c>
      <c r="D77" s="403">
        <v>113</v>
      </c>
    </row>
    <row r="78" spans="1:4" s="10" customFormat="1" ht="15">
      <c r="A78" s="185" t="s">
        <v>1192</v>
      </c>
      <c r="B78" s="181" t="s">
        <v>1193</v>
      </c>
      <c r="C78" s="166" t="s">
        <v>4</v>
      </c>
      <c r="D78" s="403">
        <v>113</v>
      </c>
    </row>
    <row r="79" spans="1:4" s="1" customFormat="1" ht="15">
      <c r="A79" s="185" t="s">
        <v>1194</v>
      </c>
      <c r="B79" s="190" t="s">
        <v>1195</v>
      </c>
      <c r="C79" s="166" t="s">
        <v>4</v>
      </c>
      <c r="D79" s="403">
        <v>113.01</v>
      </c>
    </row>
    <row r="80" spans="1:4" ht="15">
      <c r="A80" s="185" t="s">
        <v>1196</v>
      </c>
      <c r="B80" s="188" t="s">
        <v>1197</v>
      </c>
      <c r="C80" s="166" t="s">
        <v>4</v>
      </c>
      <c r="D80" s="403">
        <v>113</v>
      </c>
    </row>
    <row r="81" spans="1:4" ht="15">
      <c r="A81" s="185" t="s">
        <v>1198</v>
      </c>
      <c r="B81" s="181" t="s">
        <v>1199</v>
      </c>
      <c r="C81" s="166" t="s">
        <v>4</v>
      </c>
      <c r="D81" s="403">
        <v>93.53</v>
      </c>
    </row>
    <row r="82" spans="1:4" s="1" customFormat="1">
      <c r="A82" s="199" t="s">
        <v>1200</v>
      </c>
      <c r="B82" s="200" t="s">
        <v>1201</v>
      </c>
      <c r="C82" s="199"/>
      <c r="D82" s="401"/>
    </row>
    <row r="83" spans="1:4">
      <c r="A83" s="184" t="s">
        <v>1202</v>
      </c>
      <c r="B83" s="179" t="s">
        <v>1171</v>
      </c>
      <c r="C83" s="180"/>
      <c r="D83" s="402"/>
    </row>
    <row r="84" spans="1:4" ht="15">
      <c r="A84" s="185" t="s">
        <v>1203</v>
      </c>
      <c r="B84" s="187" t="s">
        <v>1204</v>
      </c>
      <c r="C84" s="166" t="s">
        <v>6</v>
      </c>
      <c r="D84" s="403">
        <v>20.69</v>
      </c>
    </row>
    <row r="85" spans="1:4">
      <c r="A85" s="184" t="s">
        <v>1205</v>
      </c>
      <c r="B85" s="183" t="s">
        <v>1132</v>
      </c>
      <c r="C85" s="180"/>
      <c r="D85" s="402"/>
    </row>
    <row r="86" spans="1:4">
      <c r="A86" s="185" t="s">
        <v>1206</v>
      </c>
      <c r="B86" s="181" t="s">
        <v>1186</v>
      </c>
      <c r="C86" s="166" t="s">
        <v>1135</v>
      </c>
      <c r="D86" s="403">
        <v>1.76</v>
      </c>
    </row>
    <row r="87" spans="1:4">
      <c r="A87" s="184" t="s">
        <v>1207</v>
      </c>
      <c r="B87" s="183" t="s">
        <v>1136</v>
      </c>
      <c r="C87" s="180"/>
      <c r="D87" s="402"/>
    </row>
    <row r="88" spans="1:4" ht="15">
      <c r="A88" s="185" t="s">
        <v>1208</v>
      </c>
      <c r="B88" s="187" t="s">
        <v>1209</v>
      </c>
      <c r="C88" s="166" t="s">
        <v>4</v>
      </c>
      <c r="D88" s="403">
        <v>113</v>
      </c>
    </row>
    <row r="89" spans="1:4" ht="15">
      <c r="A89" s="185" t="s">
        <v>1210</v>
      </c>
      <c r="B89" s="181" t="s">
        <v>1199</v>
      </c>
      <c r="C89" s="166" t="s">
        <v>1211</v>
      </c>
      <c r="D89" s="403">
        <v>93.53</v>
      </c>
    </row>
    <row r="90" spans="1:4" s="1" customFormat="1">
      <c r="A90" s="184" t="s">
        <v>1212</v>
      </c>
      <c r="B90" s="179" t="s">
        <v>1213</v>
      </c>
      <c r="C90" s="180"/>
      <c r="D90" s="402"/>
    </row>
    <row r="91" spans="1:4" s="90" customFormat="1">
      <c r="A91" s="185" t="s">
        <v>1214</v>
      </c>
      <c r="B91" s="181" t="s">
        <v>1215</v>
      </c>
      <c r="C91" s="166" t="s">
        <v>1135</v>
      </c>
      <c r="D91" s="403">
        <v>3.32</v>
      </c>
    </row>
    <row r="92" spans="1:4" s="1" customFormat="1">
      <c r="A92" s="185" t="s">
        <v>1216</v>
      </c>
      <c r="B92" s="187" t="s">
        <v>1217</v>
      </c>
      <c r="C92" s="166" t="s">
        <v>1135</v>
      </c>
      <c r="D92" s="403">
        <v>4.8</v>
      </c>
    </row>
    <row r="93" spans="1:4" s="1" customFormat="1" ht="25.5">
      <c r="A93" s="198" t="s">
        <v>1218</v>
      </c>
      <c r="B93" s="177" t="s">
        <v>1219</v>
      </c>
      <c r="C93" s="178"/>
      <c r="D93" s="404"/>
    </row>
    <row r="94" spans="1:4" s="1" customFormat="1">
      <c r="A94" s="184" t="s">
        <v>1144</v>
      </c>
      <c r="B94" s="179" t="s">
        <v>1115</v>
      </c>
      <c r="C94" s="180"/>
      <c r="D94" s="402"/>
    </row>
    <row r="95" spans="1:4" s="90" customFormat="1" ht="15">
      <c r="A95" s="185" t="s">
        <v>1145</v>
      </c>
      <c r="B95" s="181" t="s">
        <v>273</v>
      </c>
      <c r="C95" s="166" t="s">
        <v>4</v>
      </c>
      <c r="D95" s="403">
        <v>1.4</v>
      </c>
    </row>
    <row r="96" spans="1:4" s="30" customFormat="1" ht="15">
      <c r="A96" s="185" t="s">
        <v>1146</v>
      </c>
      <c r="B96" s="181" t="s">
        <v>274</v>
      </c>
      <c r="C96" s="166" t="s">
        <v>4</v>
      </c>
      <c r="D96" s="403">
        <v>24.68</v>
      </c>
    </row>
    <row r="97" spans="1:4" s="1" customFormat="1" ht="15">
      <c r="A97" s="185" t="s">
        <v>1147</v>
      </c>
      <c r="B97" s="181" t="s">
        <v>1119</v>
      </c>
      <c r="C97" s="166" t="s">
        <v>4</v>
      </c>
      <c r="D97" s="403">
        <v>35.299999999999997</v>
      </c>
    </row>
    <row r="98" spans="1:4" s="39" customFormat="1">
      <c r="A98" s="184" t="s">
        <v>1148</v>
      </c>
      <c r="B98" s="183" t="s">
        <v>275</v>
      </c>
      <c r="C98" s="180"/>
      <c r="D98" s="402"/>
    </row>
    <row r="99" spans="1:4" s="39" customFormat="1" ht="15">
      <c r="A99" s="185" t="s">
        <v>1149</v>
      </c>
      <c r="B99" s="181" t="s">
        <v>1122</v>
      </c>
      <c r="C99" s="166" t="s">
        <v>4</v>
      </c>
      <c r="D99" s="403">
        <v>7.63</v>
      </c>
    </row>
    <row r="100" spans="1:4" s="30" customFormat="1" ht="25.5">
      <c r="A100" s="185" t="s">
        <v>1150</v>
      </c>
      <c r="B100" s="181" t="s">
        <v>1124</v>
      </c>
      <c r="C100" s="166" t="s">
        <v>4</v>
      </c>
      <c r="D100" s="403">
        <v>19.940000000000001</v>
      </c>
    </row>
    <row r="101" spans="1:4">
      <c r="A101" s="184" t="s">
        <v>1163</v>
      </c>
      <c r="B101" s="183" t="s">
        <v>1220</v>
      </c>
      <c r="C101" s="180"/>
      <c r="D101" s="402"/>
    </row>
    <row r="102" spans="1:4" s="30" customFormat="1" ht="15">
      <c r="A102" s="185" t="s">
        <v>1164</v>
      </c>
      <c r="B102" s="181" t="s">
        <v>1221</v>
      </c>
      <c r="C102" s="166" t="s">
        <v>6</v>
      </c>
      <c r="D102" s="403">
        <v>13.64</v>
      </c>
    </row>
    <row r="103" spans="1:4" s="30" customFormat="1" ht="15">
      <c r="A103" s="185" t="s">
        <v>1165</v>
      </c>
      <c r="B103" s="181" t="s">
        <v>1222</v>
      </c>
      <c r="C103" s="166" t="s">
        <v>6</v>
      </c>
      <c r="D103" s="403">
        <v>17.170000000000002</v>
      </c>
    </row>
    <row r="104" spans="1:4" s="39" customFormat="1" ht="15">
      <c r="A104" s="185" t="s">
        <v>1167</v>
      </c>
      <c r="B104" s="181" t="s">
        <v>1223</v>
      </c>
      <c r="C104" s="166" t="s">
        <v>6</v>
      </c>
      <c r="D104" s="403">
        <v>13.64</v>
      </c>
    </row>
    <row r="105" spans="1:4" ht="15">
      <c r="A105" s="185" t="s">
        <v>1224</v>
      </c>
      <c r="B105" s="181" t="s">
        <v>1225</v>
      </c>
      <c r="C105" s="166" t="s">
        <v>6</v>
      </c>
      <c r="D105" s="403">
        <v>21.25</v>
      </c>
    </row>
    <row r="106" spans="1:4" ht="15">
      <c r="A106" s="185" t="s">
        <v>1226</v>
      </c>
      <c r="B106" s="181" t="s">
        <v>1183</v>
      </c>
      <c r="C106" s="166" t="s">
        <v>6</v>
      </c>
      <c r="D106" s="403">
        <v>13.64</v>
      </c>
    </row>
    <row r="107" spans="1:4">
      <c r="A107" s="184" t="s">
        <v>1227</v>
      </c>
      <c r="B107" s="183" t="s">
        <v>1132</v>
      </c>
      <c r="C107" s="180"/>
      <c r="D107" s="402"/>
    </row>
    <row r="108" spans="1:4">
      <c r="A108" s="185" t="s">
        <v>1228</v>
      </c>
      <c r="B108" s="181" t="s">
        <v>1186</v>
      </c>
      <c r="C108" s="166" t="s">
        <v>1135</v>
      </c>
      <c r="D108" s="403">
        <v>1.76</v>
      </c>
    </row>
    <row r="109" spans="1:4">
      <c r="A109" s="184" t="s">
        <v>1229</v>
      </c>
      <c r="B109" s="183" t="s">
        <v>1136</v>
      </c>
      <c r="C109" s="180"/>
      <c r="D109" s="402"/>
    </row>
    <row r="110" spans="1:4" ht="15">
      <c r="A110" s="185" t="s">
        <v>1230</v>
      </c>
      <c r="B110" s="186" t="s">
        <v>1231</v>
      </c>
      <c r="C110" s="166" t="s">
        <v>4</v>
      </c>
      <c r="D110" s="403">
        <v>112.61</v>
      </c>
    </row>
    <row r="111" spans="1:4" ht="15">
      <c r="A111" s="185" t="s">
        <v>1232</v>
      </c>
      <c r="B111" s="186" t="s">
        <v>1233</v>
      </c>
      <c r="C111" s="166" t="s">
        <v>4</v>
      </c>
      <c r="D111" s="403">
        <v>113.01</v>
      </c>
    </row>
    <row r="112" spans="1:4" ht="15">
      <c r="A112" s="185" t="s">
        <v>1234</v>
      </c>
      <c r="B112" s="186" t="s">
        <v>1235</v>
      </c>
      <c r="C112" s="166" t="s">
        <v>4</v>
      </c>
      <c r="D112" s="403">
        <v>114.65</v>
      </c>
    </row>
    <row r="113" spans="1:4" ht="15">
      <c r="A113" s="185" t="s">
        <v>1236</v>
      </c>
      <c r="B113" s="186" t="s">
        <v>1237</v>
      </c>
      <c r="C113" s="166" t="s">
        <v>4</v>
      </c>
      <c r="D113" s="403">
        <v>113.01</v>
      </c>
    </row>
    <row r="114" spans="1:4" ht="15">
      <c r="A114" s="185" t="s">
        <v>1238</v>
      </c>
      <c r="B114" s="186" t="s">
        <v>1197</v>
      </c>
      <c r="C114" s="166" t="s">
        <v>4</v>
      </c>
      <c r="D114" s="403">
        <v>113</v>
      </c>
    </row>
    <row r="115" spans="1:4" ht="15">
      <c r="A115" s="185" t="s">
        <v>1239</v>
      </c>
      <c r="B115" s="181" t="s">
        <v>1141</v>
      </c>
      <c r="C115" s="166" t="s">
        <v>4</v>
      </c>
      <c r="D115" s="403">
        <v>93.53</v>
      </c>
    </row>
    <row r="116" spans="1:4">
      <c r="A116" s="176" t="s">
        <v>1240</v>
      </c>
      <c r="B116" s="177" t="s">
        <v>1241</v>
      </c>
      <c r="C116" s="178"/>
      <c r="D116" s="404"/>
    </row>
    <row r="117" spans="1:4">
      <c r="A117" s="165" t="s">
        <v>1242</v>
      </c>
      <c r="B117" s="165" t="s">
        <v>1243</v>
      </c>
      <c r="C117" s="165"/>
      <c r="D117" s="405"/>
    </row>
    <row r="118" spans="1:4">
      <c r="A118" s="184" t="s">
        <v>1244</v>
      </c>
      <c r="B118" s="179" t="s">
        <v>1220</v>
      </c>
      <c r="C118" s="180"/>
      <c r="D118" s="402"/>
    </row>
    <row r="119" spans="1:4" ht="15">
      <c r="A119" s="185" t="s">
        <v>1245</v>
      </c>
      <c r="B119" s="187" t="s">
        <v>1246</v>
      </c>
      <c r="C119" s="166" t="s">
        <v>6</v>
      </c>
      <c r="D119" s="403">
        <v>20.69</v>
      </c>
    </row>
    <row r="120" spans="1:4" ht="15">
      <c r="A120" s="185" t="s">
        <v>1247</v>
      </c>
      <c r="B120" s="187" t="s">
        <v>1248</v>
      </c>
      <c r="C120" s="166" t="s">
        <v>4</v>
      </c>
      <c r="D120" s="403">
        <v>21.69</v>
      </c>
    </row>
    <row r="121" spans="1:4" ht="15">
      <c r="A121" s="185" t="s">
        <v>1249</v>
      </c>
      <c r="B121" s="187" t="s">
        <v>1250</v>
      </c>
      <c r="C121" s="166" t="s">
        <v>6</v>
      </c>
      <c r="D121" s="403">
        <v>19.86</v>
      </c>
    </row>
    <row r="122" spans="1:4" ht="15">
      <c r="A122" s="185" t="s">
        <v>1251</v>
      </c>
      <c r="B122" s="187" t="s">
        <v>1252</v>
      </c>
      <c r="C122" s="166" t="s">
        <v>6</v>
      </c>
      <c r="D122" s="403">
        <v>13.64</v>
      </c>
    </row>
    <row r="123" spans="1:4" ht="15">
      <c r="A123" s="185" t="s">
        <v>1253</v>
      </c>
      <c r="B123" s="188" t="s">
        <v>1254</v>
      </c>
      <c r="C123" s="166" t="s">
        <v>6</v>
      </c>
      <c r="D123" s="403">
        <v>21.25</v>
      </c>
    </row>
    <row r="124" spans="1:4">
      <c r="A124" s="184" t="s">
        <v>1255</v>
      </c>
      <c r="B124" s="183" t="s">
        <v>1132</v>
      </c>
      <c r="C124" s="180"/>
      <c r="D124" s="402"/>
    </row>
    <row r="125" spans="1:4">
      <c r="A125" s="185" t="s">
        <v>1256</v>
      </c>
      <c r="B125" s="181" t="s">
        <v>1257</v>
      </c>
      <c r="C125" s="166" t="s">
        <v>1135</v>
      </c>
      <c r="D125" s="403">
        <v>1.76</v>
      </c>
    </row>
    <row r="126" spans="1:4">
      <c r="A126" s="184" t="s">
        <v>1258</v>
      </c>
      <c r="B126" s="183" t="s">
        <v>1136</v>
      </c>
      <c r="C126" s="180"/>
      <c r="D126" s="402"/>
    </row>
    <row r="127" spans="1:4" ht="15">
      <c r="A127" s="185" t="s">
        <v>1259</v>
      </c>
      <c r="B127" s="188" t="s">
        <v>1260</v>
      </c>
      <c r="C127" s="166" t="s">
        <v>4</v>
      </c>
      <c r="D127" s="403">
        <v>113</v>
      </c>
    </row>
    <row r="128" spans="1:4" ht="15">
      <c r="A128" s="185" t="s">
        <v>1261</v>
      </c>
      <c r="B128" s="188" t="s">
        <v>1262</v>
      </c>
      <c r="C128" s="166" t="s">
        <v>4</v>
      </c>
      <c r="D128" s="403">
        <v>126.43</v>
      </c>
    </row>
    <row r="129" spans="1:4" ht="15">
      <c r="A129" s="185" t="s">
        <v>1263</v>
      </c>
      <c r="B129" s="188" t="s">
        <v>1264</v>
      </c>
      <c r="C129" s="166" t="s">
        <v>4</v>
      </c>
      <c r="D129" s="403">
        <v>113</v>
      </c>
    </row>
    <row r="130" spans="1:4" ht="15">
      <c r="A130" s="185" t="s">
        <v>1265</v>
      </c>
      <c r="B130" s="188" t="s">
        <v>1266</v>
      </c>
      <c r="C130" s="166" t="s">
        <v>4</v>
      </c>
      <c r="D130" s="403">
        <v>114.65</v>
      </c>
    </row>
    <row r="131" spans="1:4" ht="15">
      <c r="A131" s="185" t="s">
        <v>1267</v>
      </c>
      <c r="B131" s="188" t="s">
        <v>1268</v>
      </c>
      <c r="C131" s="166" t="s">
        <v>4</v>
      </c>
      <c r="D131" s="403">
        <v>113.01</v>
      </c>
    </row>
    <row r="132" spans="1:4">
      <c r="A132" s="165" t="s">
        <v>1269</v>
      </c>
      <c r="B132" s="165" t="s">
        <v>1270</v>
      </c>
      <c r="C132" s="165"/>
      <c r="D132" s="405"/>
    </row>
    <row r="133" spans="1:4">
      <c r="A133" s="184" t="s">
        <v>1271</v>
      </c>
      <c r="B133" s="179" t="s">
        <v>1220</v>
      </c>
      <c r="C133" s="180"/>
      <c r="D133" s="402"/>
    </row>
    <row r="134" spans="1:4" ht="15">
      <c r="A134" s="185" t="s">
        <v>1272</v>
      </c>
      <c r="B134" s="187" t="s">
        <v>1273</v>
      </c>
      <c r="C134" s="166" t="s">
        <v>6</v>
      </c>
      <c r="D134" s="403">
        <v>20.69</v>
      </c>
    </row>
    <row r="135" spans="1:4" ht="15">
      <c r="A135" s="185" t="s">
        <v>1274</v>
      </c>
      <c r="B135" s="187" t="s">
        <v>1275</v>
      </c>
      <c r="C135" s="166" t="s">
        <v>6</v>
      </c>
      <c r="D135" s="403">
        <v>19.86</v>
      </c>
    </row>
    <row r="136" spans="1:4" ht="15">
      <c r="A136" s="185" t="s">
        <v>1276</v>
      </c>
      <c r="B136" s="187" t="s">
        <v>1277</v>
      </c>
      <c r="C136" s="166" t="s">
        <v>6</v>
      </c>
      <c r="D136" s="403">
        <v>13.64</v>
      </c>
    </row>
    <row r="137" spans="1:4" ht="15">
      <c r="A137" s="185" t="s">
        <v>1278</v>
      </c>
      <c r="B137" s="188" t="s">
        <v>1279</v>
      </c>
      <c r="C137" s="166" t="s">
        <v>6</v>
      </c>
      <c r="D137" s="403">
        <v>21.25</v>
      </c>
    </row>
    <row r="138" spans="1:4">
      <c r="A138" s="184" t="s">
        <v>1280</v>
      </c>
      <c r="B138" s="183" t="s">
        <v>1132</v>
      </c>
      <c r="C138" s="180"/>
      <c r="D138" s="402"/>
    </row>
    <row r="139" spans="1:4">
      <c r="A139" s="185" t="s">
        <v>1281</v>
      </c>
      <c r="B139" s="181" t="s">
        <v>1155</v>
      </c>
      <c r="C139" s="166" t="s">
        <v>1135</v>
      </c>
      <c r="D139" s="403">
        <v>1.76</v>
      </c>
    </row>
    <row r="140" spans="1:4">
      <c r="A140" s="184" t="s">
        <v>1282</v>
      </c>
      <c r="B140" s="183" t="s">
        <v>1136</v>
      </c>
      <c r="C140" s="180"/>
      <c r="D140" s="402"/>
    </row>
    <row r="141" spans="1:4" ht="15">
      <c r="A141" s="185" t="s">
        <v>1283</v>
      </c>
      <c r="B141" s="188" t="s">
        <v>1284</v>
      </c>
      <c r="C141" s="166" t="s">
        <v>4</v>
      </c>
      <c r="D141" s="403">
        <v>113</v>
      </c>
    </row>
    <row r="142" spans="1:4" ht="15">
      <c r="A142" s="185" t="s">
        <v>1285</v>
      </c>
      <c r="B142" s="188" t="s">
        <v>1286</v>
      </c>
      <c r="C142" s="166" t="s">
        <v>4</v>
      </c>
      <c r="D142" s="403">
        <v>113</v>
      </c>
    </row>
    <row r="143" spans="1:4" ht="15">
      <c r="A143" s="185" t="s">
        <v>1287</v>
      </c>
      <c r="B143" s="188" t="s">
        <v>1288</v>
      </c>
      <c r="C143" s="166" t="s">
        <v>4</v>
      </c>
      <c r="D143" s="403">
        <v>114.65</v>
      </c>
    </row>
    <row r="144" spans="1:4" ht="15">
      <c r="A144" s="185" t="s">
        <v>1289</v>
      </c>
      <c r="B144" s="188" t="s">
        <v>1290</v>
      </c>
      <c r="C144" s="166" t="s">
        <v>4</v>
      </c>
      <c r="D144" s="403">
        <v>113.01</v>
      </c>
    </row>
    <row r="145" spans="1:4">
      <c r="A145" s="176" t="s">
        <v>1291</v>
      </c>
      <c r="B145" s="176" t="s">
        <v>1292</v>
      </c>
      <c r="C145" s="176"/>
      <c r="D145" s="400"/>
    </row>
    <row r="146" spans="1:4">
      <c r="A146" s="165" t="s">
        <v>1293</v>
      </c>
      <c r="B146" s="165" t="s">
        <v>1294</v>
      </c>
      <c r="C146" s="165"/>
      <c r="D146" s="406"/>
    </row>
    <row r="147" spans="1:4">
      <c r="A147" s="184" t="s">
        <v>1295</v>
      </c>
      <c r="B147" s="179" t="s">
        <v>1220</v>
      </c>
      <c r="C147" s="180"/>
      <c r="D147" s="402"/>
    </row>
    <row r="148" spans="1:4" ht="15">
      <c r="A148" s="185" t="s">
        <v>1296</v>
      </c>
      <c r="B148" s="181" t="s">
        <v>1173</v>
      </c>
      <c r="C148" s="166" t="s">
        <v>6</v>
      </c>
      <c r="D148" s="403">
        <v>13.64</v>
      </c>
    </row>
    <row r="149" spans="1:4" ht="15">
      <c r="A149" s="185" t="s">
        <v>1297</v>
      </c>
      <c r="B149" s="181" t="s">
        <v>1175</v>
      </c>
      <c r="C149" s="166" t="s">
        <v>6</v>
      </c>
      <c r="D149" s="403">
        <v>20.69</v>
      </c>
    </row>
    <row r="150" spans="1:4" ht="15">
      <c r="A150" s="185" t="s">
        <v>1298</v>
      </c>
      <c r="B150" s="181" t="s">
        <v>1179</v>
      </c>
      <c r="C150" s="166" t="s">
        <v>6</v>
      </c>
      <c r="D150" s="403">
        <v>13.64</v>
      </c>
    </row>
    <row r="151" spans="1:4">
      <c r="A151" s="184" t="s">
        <v>1299</v>
      </c>
      <c r="B151" s="183" t="s">
        <v>1132</v>
      </c>
      <c r="C151" s="180"/>
      <c r="D151" s="402"/>
    </row>
    <row r="152" spans="1:4">
      <c r="A152" s="185" t="s">
        <v>1300</v>
      </c>
      <c r="B152" s="181" t="s">
        <v>1186</v>
      </c>
      <c r="C152" s="166" t="s">
        <v>1135</v>
      </c>
      <c r="D152" s="403">
        <v>1.76</v>
      </c>
    </row>
    <row r="153" spans="1:4">
      <c r="A153" s="184" t="s">
        <v>1301</v>
      </c>
      <c r="B153" s="183" t="s">
        <v>1136</v>
      </c>
      <c r="C153" s="180"/>
      <c r="D153" s="402"/>
    </row>
    <row r="154" spans="1:4" ht="15">
      <c r="A154" s="185" t="s">
        <v>1302</v>
      </c>
      <c r="B154" s="181" t="s">
        <v>1189</v>
      </c>
      <c r="C154" s="166" t="s">
        <v>4</v>
      </c>
      <c r="D154" s="403">
        <v>112.61</v>
      </c>
    </row>
    <row r="155" spans="1:4" ht="15">
      <c r="A155" s="185" t="s">
        <v>1303</v>
      </c>
      <c r="B155" s="187" t="s">
        <v>1191</v>
      </c>
      <c r="C155" s="166" t="s">
        <v>4</v>
      </c>
      <c r="D155" s="403">
        <v>113</v>
      </c>
    </row>
    <row r="156" spans="1:4" ht="15">
      <c r="A156" s="185" t="s">
        <v>1304</v>
      </c>
      <c r="B156" s="181" t="s">
        <v>1195</v>
      </c>
      <c r="C156" s="166" t="s">
        <v>4</v>
      </c>
      <c r="D156" s="403">
        <v>114.65</v>
      </c>
    </row>
    <row r="157" spans="1:4">
      <c r="A157" s="165" t="s">
        <v>1305</v>
      </c>
      <c r="B157" s="165" t="s">
        <v>1306</v>
      </c>
      <c r="C157" s="165"/>
      <c r="D157" s="406"/>
    </row>
    <row r="158" spans="1:4">
      <c r="A158" s="184" t="s">
        <v>1307</v>
      </c>
      <c r="B158" s="179" t="s">
        <v>1220</v>
      </c>
      <c r="C158" s="180"/>
      <c r="D158" s="402"/>
    </row>
    <row r="159" spans="1:4" ht="15">
      <c r="A159" s="185" t="s">
        <v>1308</v>
      </c>
      <c r="B159" s="187" t="s">
        <v>1204</v>
      </c>
      <c r="C159" s="166" t="s">
        <v>6</v>
      </c>
      <c r="D159" s="403">
        <v>20.69</v>
      </c>
    </row>
    <row r="160" spans="1:4">
      <c r="A160" s="184" t="s">
        <v>1309</v>
      </c>
      <c r="B160" s="183" t="s">
        <v>1132</v>
      </c>
      <c r="C160" s="180"/>
      <c r="D160" s="402"/>
    </row>
    <row r="161" spans="1:4">
      <c r="A161" s="185" t="s">
        <v>1310</v>
      </c>
      <c r="B161" s="187" t="s">
        <v>1311</v>
      </c>
      <c r="C161" s="166" t="s">
        <v>1135</v>
      </c>
      <c r="D161" s="403">
        <v>1.76</v>
      </c>
    </row>
    <row r="162" spans="1:4">
      <c r="A162" s="184" t="s">
        <v>1312</v>
      </c>
      <c r="B162" s="183" t="s">
        <v>1136</v>
      </c>
      <c r="C162" s="180"/>
      <c r="D162" s="402"/>
    </row>
    <row r="163" spans="1:4" ht="15">
      <c r="A163" s="185" t="s">
        <v>1313</v>
      </c>
      <c r="B163" s="187" t="s">
        <v>1209</v>
      </c>
      <c r="C163" s="166" t="s">
        <v>4</v>
      </c>
      <c r="D163" s="403">
        <v>113</v>
      </c>
    </row>
    <row r="164" spans="1:4" ht="15">
      <c r="A164" s="185" t="s">
        <v>1314</v>
      </c>
      <c r="B164" s="181" t="s">
        <v>1199</v>
      </c>
      <c r="C164" s="166" t="s">
        <v>1211</v>
      </c>
      <c r="D164" s="403">
        <v>93.53</v>
      </c>
    </row>
    <row r="165" spans="1:4">
      <c r="A165" s="184" t="s">
        <v>1315</v>
      </c>
      <c r="B165" s="179" t="s">
        <v>1213</v>
      </c>
      <c r="C165" s="180"/>
      <c r="D165" s="402"/>
    </row>
    <row r="166" spans="1:4">
      <c r="A166" s="185" t="s">
        <v>1316</v>
      </c>
      <c r="B166" s="181" t="s">
        <v>1317</v>
      </c>
      <c r="C166" s="166" t="s">
        <v>1135</v>
      </c>
      <c r="D166" s="403">
        <v>3.32</v>
      </c>
    </row>
    <row r="167" spans="1:4">
      <c r="A167" s="185" t="s">
        <v>1318</v>
      </c>
      <c r="B167" s="187" t="s">
        <v>1217</v>
      </c>
      <c r="C167" s="166" t="s">
        <v>1135</v>
      </c>
      <c r="D167" s="403">
        <v>4.8</v>
      </c>
    </row>
    <row r="168" spans="1:4" ht="15">
      <c r="A168" s="167"/>
      <c r="B168" s="168"/>
      <c r="C168" s="169"/>
      <c r="D168" s="407"/>
    </row>
    <row r="169" spans="1:4" ht="15">
      <c r="A169" s="170"/>
      <c r="B169" s="172" t="s">
        <v>258</v>
      </c>
      <c r="C169" s="173"/>
      <c r="D169" s="407"/>
    </row>
    <row r="170" spans="1:4" ht="102">
      <c r="A170" s="171" t="s">
        <v>259</v>
      </c>
      <c r="B170" s="175" t="s">
        <v>262</v>
      </c>
      <c r="C170" s="174"/>
      <c r="D170" s="407"/>
    </row>
    <row r="171" spans="1:4" ht="38.25">
      <c r="A171" s="171" t="s">
        <v>260</v>
      </c>
      <c r="B171" s="197" t="s">
        <v>1319</v>
      </c>
      <c r="C171" s="192"/>
      <c r="D171" s="407"/>
    </row>
    <row r="172" spans="1:4" ht="15">
      <c r="A172" s="171" t="s">
        <v>261</v>
      </c>
      <c r="B172" s="189" t="s">
        <v>276</v>
      </c>
      <c r="C172" s="192"/>
      <c r="D172" s="407"/>
    </row>
  </sheetData>
  <autoFilter ref="A6:D167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</sheetPr>
  <dimension ref="A1:F45"/>
  <sheetViews>
    <sheetView view="pageBreakPreview" zoomScaleNormal="100" zoomScaleSheetLayoutView="100" zoomScalePageLayoutView="98" workbookViewId="0">
      <selection activeCell="A4" sqref="A4:D4"/>
    </sheetView>
  </sheetViews>
  <sheetFormatPr defaultColWidth="9.28515625" defaultRowHeight="12.75"/>
  <cols>
    <col min="1" max="1" width="13.28515625" style="190" customWidth="1"/>
    <col min="2" max="2" width="78.140625" style="93" customWidth="1"/>
    <col min="3" max="3" width="11.7109375" style="113" customWidth="1"/>
    <col min="4" max="4" width="17.5703125" style="398" customWidth="1"/>
    <col min="5" max="16384" width="9.28515625" style="190"/>
  </cols>
  <sheetData>
    <row r="1" spans="1:6" s="238" customFormat="1" ht="100.5" customHeight="1">
      <c r="A1" s="467" t="s">
        <v>2547</v>
      </c>
      <c r="B1" s="467"/>
      <c r="C1" s="467"/>
      <c r="D1" s="467"/>
      <c r="E1" s="253"/>
      <c r="F1" s="253"/>
    </row>
    <row r="2" spans="1:6">
      <c r="A2" s="83"/>
      <c r="B2" s="84"/>
      <c r="C2" s="83"/>
      <c r="D2" s="376"/>
    </row>
    <row r="3" spans="1:6" ht="14.25">
      <c r="A3" s="467" t="s">
        <v>2551</v>
      </c>
      <c r="B3" s="467"/>
      <c r="C3" s="467"/>
      <c r="D3" s="467"/>
    </row>
    <row r="4" spans="1:6">
      <c r="A4" s="468"/>
      <c r="B4" s="468"/>
      <c r="C4" s="468"/>
      <c r="D4" s="468"/>
    </row>
    <row r="5" spans="1:6">
      <c r="A5" s="191"/>
      <c r="B5" s="191"/>
      <c r="C5" s="191"/>
      <c r="D5" s="377"/>
    </row>
    <row r="6" spans="1:6" s="87" customFormat="1" ht="38.2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6">
      <c r="A7" s="193" t="s">
        <v>1332</v>
      </c>
      <c r="B7" s="194" t="s">
        <v>1333</v>
      </c>
      <c r="C7" s="195"/>
      <c r="D7" s="408"/>
    </row>
    <row r="8" spans="1:6" s="106" customFormat="1" collapsed="1">
      <c r="A8" s="204" t="s">
        <v>1334</v>
      </c>
      <c r="B8" s="177" t="s">
        <v>1335</v>
      </c>
      <c r="C8" s="178"/>
      <c r="D8" s="404"/>
    </row>
    <row r="9" spans="1:6" s="106" customFormat="1">
      <c r="A9" s="45" t="s">
        <v>1336</v>
      </c>
      <c r="B9" s="179" t="s">
        <v>1337</v>
      </c>
      <c r="C9" s="180"/>
      <c r="D9" s="402"/>
    </row>
    <row r="10" spans="1:6" s="106" customFormat="1" ht="15">
      <c r="A10" s="12" t="s">
        <v>1338</v>
      </c>
      <c r="B10" s="181" t="s">
        <v>273</v>
      </c>
      <c r="C10" s="166" t="s">
        <v>4</v>
      </c>
      <c r="D10" s="403">
        <v>1.3970000000000002</v>
      </c>
    </row>
    <row r="11" spans="1:6" s="106" customFormat="1" ht="15">
      <c r="A11" s="12" t="s">
        <v>1339</v>
      </c>
      <c r="B11" s="181" t="s">
        <v>274</v>
      </c>
      <c r="C11" s="166" t="s">
        <v>4</v>
      </c>
      <c r="D11" s="403">
        <v>24.684000000000005</v>
      </c>
    </row>
    <row r="12" spans="1:6" s="106" customFormat="1" ht="15">
      <c r="A12" s="12" t="s">
        <v>1340</v>
      </c>
      <c r="B12" s="181" t="s">
        <v>1341</v>
      </c>
      <c r="C12" s="166" t="s">
        <v>6</v>
      </c>
      <c r="D12" s="403">
        <v>3.3000000000000002E-2</v>
      </c>
    </row>
    <row r="13" spans="1:6" s="106" customFormat="1" ht="15">
      <c r="A13" s="12" t="s">
        <v>1342</v>
      </c>
      <c r="B13" s="181" t="s">
        <v>1119</v>
      </c>
      <c r="C13" s="166" t="s">
        <v>4</v>
      </c>
      <c r="D13" s="403">
        <v>1.4630000000000003</v>
      </c>
    </row>
    <row r="14" spans="1:6" s="106" customFormat="1">
      <c r="A14" s="45" t="s">
        <v>1343</v>
      </c>
      <c r="B14" s="183" t="s">
        <v>275</v>
      </c>
      <c r="C14" s="180"/>
      <c r="D14" s="402"/>
    </row>
    <row r="15" spans="1:6" s="106" customFormat="1" ht="15">
      <c r="A15" s="12" t="s">
        <v>1344</v>
      </c>
      <c r="B15" s="181" t="s">
        <v>1345</v>
      </c>
      <c r="C15" s="166" t="s">
        <v>4</v>
      </c>
      <c r="D15" s="403">
        <v>7.63</v>
      </c>
    </row>
    <row r="16" spans="1:6" s="106" customFormat="1" ht="15">
      <c r="A16" s="12" t="s">
        <v>1346</v>
      </c>
      <c r="B16" s="181" t="s">
        <v>1347</v>
      </c>
      <c r="C16" s="166" t="s">
        <v>4</v>
      </c>
      <c r="D16" s="403">
        <v>19.943000000000001</v>
      </c>
    </row>
    <row r="17" spans="1:4" s="106" customFormat="1" ht="15">
      <c r="A17" s="12" t="s">
        <v>1348</v>
      </c>
      <c r="B17" s="181" t="s">
        <v>1349</v>
      </c>
      <c r="C17" s="166" t="s">
        <v>4</v>
      </c>
      <c r="D17" s="403">
        <v>18.623000000000001</v>
      </c>
    </row>
    <row r="18" spans="1:4" s="107" customFormat="1">
      <c r="A18" s="176" t="s">
        <v>1350</v>
      </c>
      <c r="B18" s="177" t="s">
        <v>1351</v>
      </c>
      <c r="C18" s="178"/>
      <c r="D18" s="404"/>
    </row>
    <row r="19" spans="1:4" s="107" customFormat="1">
      <c r="A19" s="184" t="s">
        <v>1352</v>
      </c>
      <c r="B19" s="183" t="s">
        <v>1171</v>
      </c>
      <c r="C19" s="180"/>
      <c r="D19" s="402"/>
    </row>
    <row r="20" spans="1:4" s="107" customFormat="1" ht="15">
      <c r="A20" s="185" t="s">
        <v>1353</v>
      </c>
      <c r="B20" s="181" t="s">
        <v>1354</v>
      </c>
      <c r="C20" s="166" t="s">
        <v>6</v>
      </c>
      <c r="D20" s="403">
        <v>20.690999999999999</v>
      </c>
    </row>
    <row r="21" spans="1:4" s="106" customFormat="1" ht="15">
      <c r="A21" s="185" t="s">
        <v>1355</v>
      </c>
      <c r="B21" s="181" t="s">
        <v>1356</v>
      </c>
      <c r="C21" s="166" t="s">
        <v>6</v>
      </c>
      <c r="D21" s="403">
        <v>20.690999999999999</v>
      </c>
    </row>
    <row r="22" spans="1:4" s="106" customFormat="1">
      <c r="A22" s="184" t="s">
        <v>1357</v>
      </c>
      <c r="B22" s="183" t="s">
        <v>1358</v>
      </c>
      <c r="C22" s="180"/>
      <c r="D22" s="402"/>
    </row>
    <row r="23" spans="1:4" s="106" customFormat="1" ht="15">
      <c r="A23" s="185" t="s">
        <v>1359</v>
      </c>
      <c r="B23" s="181" t="s">
        <v>1360</v>
      </c>
      <c r="C23" s="166" t="s">
        <v>4</v>
      </c>
      <c r="D23" s="403">
        <v>134.06800000000001</v>
      </c>
    </row>
    <row r="24" spans="1:4" s="106" customFormat="1" ht="15">
      <c r="A24" s="185" t="s">
        <v>1361</v>
      </c>
      <c r="B24" s="181" t="s">
        <v>1362</v>
      </c>
      <c r="C24" s="166" t="s">
        <v>4</v>
      </c>
      <c r="D24" s="403">
        <v>127.721</v>
      </c>
    </row>
    <row r="25" spans="1:4" s="107" customFormat="1" ht="15">
      <c r="A25" s="185" t="s">
        <v>1363</v>
      </c>
      <c r="B25" s="181" t="s">
        <v>1364</v>
      </c>
      <c r="C25" s="166" t="s">
        <v>4</v>
      </c>
      <c r="D25" s="403">
        <v>127.721</v>
      </c>
    </row>
    <row r="26" spans="1:4" s="106" customFormat="1" ht="15">
      <c r="A26" s="185" t="s">
        <v>1365</v>
      </c>
      <c r="B26" s="181" t="s">
        <v>1366</v>
      </c>
      <c r="C26" s="166" t="s">
        <v>4</v>
      </c>
      <c r="D26" s="403">
        <v>130.57000000000002</v>
      </c>
    </row>
    <row r="27" spans="1:4" s="106" customFormat="1">
      <c r="A27" s="45" t="s">
        <v>1367</v>
      </c>
      <c r="B27" s="179" t="s">
        <v>1368</v>
      </c>
      <c r="C27" s="180"/>
      <c r="D27" s="402"/>
    </row>
    <row r="28" spans="1:4" s="106" customFormat="1">
      <c r="A28" s="185" t="s">
        <v>1369</v>
      </c>
      <c r="B28" s="181" t="s">
        <v>1370</v>
      </c>
      <c r="C28" s="166" t="s">
        <v>1135</v>
      </c>
      <c r="D28" s="403">
        <v>1.7600000000000002</v>
      </c>
    </row>
    <row r="29" spans="1:4" s="105" customFormat="1">
      <c r="A29" s="185" t="s">
        <v>1371</v>
      </c>
      <c r="B29" s="181" t="s">
        <v>1372</v>
      </c>
      <c r="C29" s="166" t="s">
        <v>1135</v>
      </c>
      <c r="D29" s="403">
        <v>1.7600000000000002</v>
      </c>
    </row>
    <row r="30" spans="1:4" s="115" customFormat="1">
      <c r="A30" s="185" t="s">
        <v>1373</v>
      </c>
      <c r="B30" s="181" t="s">
        <v>1374</v>
      </c>
      <c r="C30" s="166" t="s">
        <v>1135</v>
      </c>
      <c r="D30" s="403">
        <v>1.7600000000000002</v>
      </c>
    </row>
    <row r="31" spans="1:4" s="116" customFormat="1">
      <c r="A31" s="184" t="s">
        <v>1375</v>
      </c>
      <c r="B31" s="183" t="s">
        <v>1376</v>
      </c>
      <c r="C31" s="180"/>
      <c r="D31" s="402"/>
    </row>
    <row r="32" spans="1:4" s="106" customFormat="1" ht="15">
      <c r="A32" s="185" t="s">
        <v>1377</v>
      </c>
      <c r="B32" s="186" t="s">
        <v>1378</v>
      </c>
      <c r="C32" s="166" t="s">
        <v>4</v>
      </c>
      <c r="D32" s="403">
        <v>119.79000000000002</v>
      </c>
    </row>
    <row r="33" spans="1:4" s="106" customFormat="1">
      <c r="A33" s="176" t="s">
        <v>1379</v>
      </c>
      <c r="B33" s="177" t="s">
        <v>1380</v>
      </c>
      <c r="C33" s="178"/>
      <c r="D33" s="404"/>
    </row>
    <row r="34" spans="1:4" s="106" customFormat="1">
      <c r="A34" s="184" t="s">
        <v>1381</v>
      </c>
      <c r="B34" s="183" t="s">
        <v>1382</v>
      </c>
      <c r="C34" s="180"/>
      <c r="D34" s="402"/>
    </row>
    <row r="35" spans="1:4" s="106" customFormat="1">
      <c r="A35" s="185" t="s">
        <v>1383</v>
      </c>
      <c r="B35" s="186" t="s">
        <v>1384</v>
      </c>
      <c r="C35" s="166" t="s">
        <v>1135</v>
      </c>
      <c r="D35" s="403">
        <v>4.2570000000000006</v>
      </c>
    </row>
    <row r="36" spans="1:4" s="106" customFormat="1">
      <c r="A36" s="185" t="s">
        <v>1385</v>
      </c>
      <c r="B36" s="186" t="s">
        <v>1386</v>
      </c>
      <c r="C36" s="166" t="s">
        <v>1135</v>
      </c>
      <c r="D36" s="403">
        <v>4.2570000000000006</v>
      </c>
    </row>
    <row r="37" spans="1:4" s="106" customFormat="1">
      <c r="A37" s="185" t="s">
        <v>1387</v>
      </c>
      <c r="B37" s="186" t="s">
        <v>1388</v>
      </c>
      <c r="C37" s="166" t="s">
        <v>1135</v>
      </c>
      <c r="D37" s="403">
        <v>4.2570000000000006</v>
      </c>
    </row>
    <row r="38" spans="1:4" s="106" customFormat="1">
      <c r="A38" s="184" t="s">
        <v>1389</v>
      </c>
      <c r="B38" s="183" t="s">
        <v>1390</v>
      </c>
      <c r="C38" s="180"/>
      <c r="D38" s="402"/>
    </row>
    <row r="39" spans="1:4" s="106" customFormat="1">
      <c r="A39" s="205" t="s">
        <v>1391</v>
      </c>
      <c r="B39" s="186" t="s">
        <v>1392</v>
      </c>
      <c r="C39" s="166" t="s">
        <v>1135</v>
      </c>
      <c r="D39" s="403">
        <v>8.93</v>
      </c>
    </row>
    <row r="40" spans="1:4" s="107" customFormat="1">
      <c r="A40" s="205" t="s">
        <v>1393</v>
      </c>
      <c r="B40" s="186" t="s">
        <v>1394</v>
      </c>
      <c r="C40" s="182" t="s">
        <v>21</v>
      </c>
      <c r="D40" s="403">
        <v>8.3000000000000007</v>
      </c>
    </row>
    <row r="41" spans="1:4" ht="15">
      <c r="A41" s="167"/>
      <c r="B41" s="168"/>
      <c r="C41" s="169"/>
      <c r="D41" s="407"/>
    </row>
    <row r="42" spans="1:4" ht="15">
      <c r="A42" s="170"/>
      <c r="B42" s="172" t="s">
        <v>258</v>
      </c>
      <c r="C42" s="173"/>
      <c r="D42" s="407"/>
    </row>
    <row r="43" spans="1:4" ht="114.75">
      <c r="A43" s="171" t="s">
        <v>259</v>
      </c>
      <c r="B43" s="175" t="s">
        <v>262</v>
      </c>
      <c r="C43" s="174"/>
      <c r="D43" s="407"/>
    </row>
    <row r="44" spans="1:4" ht="38.25">
      <c r="A44" s="171" t="s">
        <v>260</v>
      </c>
      <c r="B44" s="197" t="s">
        <v>1319</v>
      </c>
      <c r="C44" s="192"/>
      <c r="D44" s="407"/>
    </row>
    <row r="45" spans="1:4" ht="15">
      <c r="A45" s="171" t="s">
        <v>261</v>
      </c>
      <c r="B45" s="189" t="s">
        <v>276</v>
      </c>
      <c r="C45" s="192"/>
      <c r="D45" s="407"/>
    </row>
  </sheetData>
  <autoFilter ref="A6:D40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I328"/>
  <sheetViews>
    <sheetView view="pageBreakPreview" zoomScaleNormal="100" zoomScaleSheetLayoutView="100" zoomScalePageLayoutView="98" workbookViewId="0">
      <selection activeCell="A4" sqref="A4:D4"/>
    </sheetView>
  </sheetViews>
  <sheetFormatPr defaultColWidth="9.28515625" defaultRowHeight="12.75"/>
  <cols>
    <col min="1" max="1" width="12.7109375" style="82" customWidth="1"/>
    <col min="2" max="2" width="88.5703125" style="93" customWidth="1"/>
    <col min="3" max="3" width="13.5703125" style="94" customWidth="1"/>
    <col min="4" max="4" width="17.42578125" style="398" customWidth="1"/>
    <col min="5" max="16384" width="9.28515625" style="82"/>
  </cols>
  <sheetData>
    <row r="1" spans="1:9" ht="91.5" customHeight="1">
      <c r="A1" s="467" t="s">
        <v>2547</v>
      </c>
      <c r="B1" s="467"/>
      <c r="C1" s="467"/>
      <c r="D1" s="467"/>
    </row>
    <row r="2" spans="1:9" s="361" customFormat="1">
      <c r="A2" s="239"/>
      <c r="B2" s="240"/>
      <c r="C2" s="239"/>
      <c r="D2" s="376"/>
    </row>
    <row r="3" spans="1:9" ht="14.25">
      <c r="A3" s="467" t="s">
        <v>2550</v>
      </c>
      <c r="B3" s="467"/>
      <c r="C3" s="467"/>
      <c r="D3" s="467"/>
    </row>
    <row r="4" spans="1:9">
      <c r="A4" s="468"/>
      <c r="B4" s="468"/>
      <c r="C4" s="468"/>
      <c r="D4" s="468"/>
      <c r="F4" s="240"/>
      <c r="G4" s="239"/>
      <c r="H4" s="345"/>
      <c r="I4" s="361"/>
    </row>
    <row r="5" spans="1:9">
      <c r="A5" s="86"/>
      <c r="B5" s="86"/>
      <c r="C5" s="86"/>
      <c r="D5" s="409"/>
    </row>
    <row r="6" spans="1:9" s="87" customFormat="1" ht="38.2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9">
      <c r="A7" s="99" t="s">
        <v>1395</v>
      </c>
      <c r="B7" s="100" t="s">
        <v>277</v>
      </c>
      <c r="C7" s="101"/>
      <c r="D7" s="410"/>
    </row>
    <row r="8" spans="1:9" s="1" customFormat="1">
      <c r="A8" s="206" t="s">
        <v>1396</v>
      </c>
      <c r="B8" s="47" t="s">
        <v>77</v>
      </c>
      <c r="C8" s="48"/>
      <c r="D8" s="411"/>
    </row>
    <row r="9" spans="1:9" s="1" customFormat="1">
      <c r="A9" s="49" t="s">
        <v>1397</v>
      </c>
      <c r="B9" s="32" t="s">
        <v>279</v>
      </c>
      <c r="C9" s="50"/>
      <c r="D9" s="412"/>
    </row>
    <row r="10" spans="1:9" s="1" customFormat="1">
      <c r="A10" s="51" t="s">
        <v>1398</v>
      </c>
      <c r="B10" s="207" t="s">
        <v>1399</v>
      </c>
      <c r="C10" s="52" t="s">
        <v>21</v>
      </c>
      <c r="D10" s="413">
        <v>166.67</v>
      </c>
    </row>
    <row r="11" spans="1:9" s="1" customFormat="1">
      <c r="A11" s="51" t="s">
        <v>1400</v>
      </c>
      <c r="B11" s="53" t="s">
        <v>1401</v>
      </c>
      <c r="C11" s="52" t="s">
        <v>21</v>
      </c>
      <c r="D11" s="413">
        <v>208.33</v>
      </c>
    </row>
    <row r="12" spans="1:9" s="1" customFormat="1">
      <c r="A12" s="51" t="s">
        <v>1402</v>
      </c>
      <c r="B12" s="53" t="s">
        <v>1403</v>
      </c>
      <c r="C12" s="52" t="s">
        <v>21</v>
      </c>
      <c r="D12" s="413">
        <v>208.33</v>
      </c>
    </row>
    <row r="13" spans="1:9" s="1" customFormat="1">
      <c r="A13" s="51" t="s">
        <v>1404</v>
      </c>
      <c r="B13" s="53" t="s">
        <v>1405</v>
      </c>
      <c r="C13" s="52" t="s">
        <v>21</v>
      </c>
      <c r="D13" s="413">
        <v>133.33000000000001</v>
      </c>
    </row>
    <row r="14" spans="1:9" s="1" customFormat="1" ht="25.5">
      <c r="A14" s="208" t="s">
        <v>1406</v>
      </c>
      <c r="B14" s="47" t="s">
        <v>278</v>
      </c>
      <c r="C14" s="48"/>
      <c r="D14" s="411"/>
    </row>
    <row r="15" spans="1:9" s="1" customFormat="1">
      <c r="A15" s="49" t="s">
        <v>1407</v>
      </c>
      <c r="B15" s="32" t="s">
        <v>279</v>
      </c>
      <c r="C15" s="50"/>
      <c r="D15" s="412"/>
    </row>
    <row r="16" spans="1:9" s="10" customFormat="1" ht="25.5">
      <c r="A16" s="58" t="s">
        <v>1408</v>
      </c>
      <c r="B16" s="53" t="s">
        <v>1409</v>
      </c>
      <c r="C16" s="52" t="s">
        <v>21</v>
      </c>
      <c r="D16" s="413">
        <v>10500</v>
      </c>
    </row>
    <row r="17" spans="1:4" s="10" customFormat="1" ht="25.5">
      <c r="A17" s="58" t="s">
        <v>1410</v>
      </c>
      <c r="B17" s="53" t="s">
        <v>1411</v>
      </c>
      <c r="C17" s="52" t="s">
        <v>21</v>
      </c>
      <c r="D17" s="413">
        <v>10750</v>
      </c>
    </row>
    <row r="18" spans="1:4" s="10" customFormat="1" ht="25.5">
      <c r="A18" s="58" t="s">
        <v>1412</v>
      </c>
      <c r="B18" s="53" t="s">
        <v>1413</v>
      </c>
      <c r="C18" s="52" t="s">
        <v>21</v>
      </c>
      <c r="D18" s="413">
        <v>16280</v>
      </c>
    </row>
    <row r="19" spans="1:4" s="1" customFormat="1" ht="25.5">
      <c r="A19" s="58" t="s">
        <v>1414</v>
      </c>
      <c r="B19" s="53" t="s">
        <v>1415</v>
      </c>
      <c r="C19" s="52" t="s">
        <v>21</v>
      </c>
      <c r="D19" s="413">
        <v>20130</v>
      </c>
    </row>
    <row r="20" spans="1:4" s="1" customFormat="1" ht="25.5">
      <c r="A20" s="58" t="s">
        <v>1416</v>
      </c>
      <c r="B20" s="53" t="s">
        <v>1417</v>
      </c>
      <c r="C20" s="52" t="s">
        <v>21</v>
      </c>
      <c r="D20" s="413">
        <v>23096</v>
      </c>
    </row>
    <row r="21" spans="1:4" s="1" customFormat="1" ht="38.25">
      <c r="A21" s="58" t="s">
        <v>1418</v>
      </c>
      <c r="B21" s="53" t="s">
        <v>1419</v>
      </c>
      <c r="C21" s="52" t="s">
        <v>21</v>
      </c>
      <c r="D21" s="413">
        <v>4320</v>
      </c>
    </row>
    <row r="22" spans="1:4" s="1" customFormat="1" ht="38.25">
      <c r="A22" s="58" t="s">
        <v>1420</v>
      </c>
      <c r="B22" s="53" t="s">
        <v>280</v>
      </c>
      <c r="C22" s="52" t="s">
        <v>21</v>
      </c>
      <c r="D22" s="413">
        <v>5253</v>
      </c>
    </row>
    <row r="23" spans="1:4" s="10" customFormat="1" ht="38.25">
      <c r="A23" s="58" t="s">
        <v>1421</v>
      </c>
      <c r="B23" s="53" t="s">
        <v>1422</v>
      </c>
      <c r="C23" s="52" t="s">
        <v>21</v>
      </c>
      <c r="D23" s="413">
        <v>12960</v>
      </c>
    </row>
    <row r="24" spans="1:4" s="1" customFormat="1" ht="38.25">
      <c r="A24" s="58" t="s">
        <v>1423</v>
      </c>
      <c r="B24" s="53" t="s">
        <v>1424</v>
      </c>
      <c r="C24" s="52" t="s">
        <v>21</v>
      </c>
      <c r="D24" s="413">
        <v>23714</v>
      </c>
    </row>
    <row r="25" spans="1:4" s="1" customFormat="1" ht="38.25">
      <c r="A25" s="58" t="s">
        <v>1425</v>
      </c>
      <c r="B25" s="53" t="s">
        <v>1426</v>
      </c>
      <c r="C25" s="52" t="s">
        <v>21</v>
      </c>
      <c r="D25" s="413">
        <v>36594</v>
      </c>
    </row>
    <row r="26" spans="1:4" s="1" customFormat="1">
      <c r="A26" s="58" t="s">
        <v>1427</v>
      </c>
      <c r="B26" s="53" t="s">
        <v>281</v>
      </c>
      <c r="C26" s="52" t="s">
        <v>17</v>
      </c>
      <c r="D26" s="413">
        <v>0.34</v>
      </c>
    </row>
    <row r="27" spans="1:4" s="1" customFormat="1">
      <c r="A27" s="58" t="s">
        <v>1428</v>
      </c>
      <c r="B27" s="53" t="s">
        <v>1429</v>
      </c>
      <c r="C27" s="52" t="s">
        <v>282</v>
      </c>
      <c r="D27" s="413">
        <v>21.28</v>
      </c>
    </row>
    <row r="28" spans="1:4" s="1" customFormat="1">
      <c r="A28" s="58" t="s">
        <v>1430</v>
      </c>
      <c r="B28" s="53" t="s">
        <v>1431</v>
      </c>
      <c r="C28" s="52" t="s">
        <v>282</v>
      </c>
      <c r="D28" s="413">
        <v>21.28</v>
      </c>
    </row>
    <row r="29" spans="1:4" s="1" customFormat="1">
      <c r="A29" s="58" t="s">
        <v>1432</v>
      </c>
      <c r="B29" s="53" t="s">
        <v>283</v>
      </c>
      <c r="C29" s="52" t="s">
        <v>17</v>
      </c>
      <c r="D29" s="413">
        <v>1.3</v>
      </c>
    </row>
    <row r="30" spans="1:4" s="1" customFormat="1">
      <c r="A30" s="58" t="s">
        <v>1433</v>
      </c>
      <c r="B30" s="53" t="s">
        <v>284</v>
      </c>
      <c r="C30" s="52" t="s">
        <v>17</v>
      </c>
      <c r="D30" s="413">
        <v>3.68</v>
      </c>
    </row>
    <row r="31" spans="1:4" s="1" customFormat="1">
      <c r="A31" s="58" t="s">
        <v>1434</v>
      </c>
      <c r="B31" s="53" t="s">
        <v>285</v>
      </c>
      <c r="C31" s="52" t="s">
        <v>17</v>
      </c>
      <c r="D31" s="413">
        <v>0.13</v>
      </c>
    </row>
    <row r="32" spans="1:4" s="1" customFormat="1">
      <c r="A32" s="58" t="s">
        <v>1435</v>
      </c>
      <c r="B32" s="53" t="s">
        <v>286</v>
      </c>
      <c r="C32" s="52" t="s">
        <v>17</v>
      </c>
      <c r="D32" s="413">
        <v>0.16</v>
      </c>
    </row>
    <row r="33" spans="1:4" s="10" customFormat="1" ht="38.25">
      <c r="A33" s="58" t="s">
        <v>1436</v>
      </c>
      <c r="B33" s="53" t="s">
        <v>1437</v>
      </c>
      <c r="C33" s="52" t="s">
        <v>21</v>
      </c>
      <c r="D33" s="413">
        <v>320.76</v>
      </c>
    </row>
    <row r="34" spans="1:4" s="1" customFormat="1">
      <c r="A34" s="58" t="s">
        <v>1438</v>
      </c>
      <c r="B34" s="53" t="s">
        <v>287</v>
      </c>
      <c r="C34" s="52" t="s">
        <v>17</v>
      </c>
      <c r="D34" s="413">
        <v>0.37</v>
      </c>
    </row>
    <row r="35" spans="1:4" s="1" customFormat="1">
      <c r="A35" s="58" t="s">
        <v>1439</v>
      </c>
      <c r="B35" s="53" t="s">
        <v>1440</v>
      </c>
      <c r="C35" s="52" t="s">
        <v>282</v>
      </c>
      <c r="D35" s="413">
        <v>15.88</v>
      </c>
    </row>
    <row r="36" spans="1:4" s="1" customFormat="1">
      <c r="A36" s="58" t="s">
        <v>1441</v>
      </c>
      <c r="B36" s="53" t="s">
        <v>1442</v>
      </c>
      <c r="C36" s="52" t="s">
        <v>282</v>
      </c>
      <c r="D36" s="413">
        <v>15.88</v>
      </c>
    </row>
    <row r="37" spans="1:4" s="1" customFormat="1" ht="25.5">
      <c r="A37" s="208" t="s">
        <v>1443</v>
      </c>
      <c r="B37" s="47" t="s">
        <v>288</v>
      </c>
      <c r="C37" s="48"/>
      <c r="D37" s="411"/>
    </row>
    <row r="38" spans="1:4" s="1" customFormat="1">
      <c r="A38" s="49" t="s">
        <v>1444</v>
      </c>
      <c r="B38" s="54" t="s">
        <v>289</v>
      </c>
      <c r="C38" s="55"/>
      <c r="D38" s="414"/>
    </row>
    <row r="39" spans="1:4" s="1" customFormat="1">
      <c r="A39" s="51" t="s">
        <v>1445</v>
      </c>
      <c r="B39" s="209" t="s">
        <v>290</v>
      </c>
      <c r="C39" s="52" t="s">
        <v>17</v>
      </c>
      <c r="D39" s="415">
        <v>2.68</v>
      </c>
    </row>
    <row r="40" spans="1:4" s="1" customFormat="1">
      <c r="A40" s="51" t="s">
        <v>1446</v>
      </c>
      <c r="B40" s="209" t="s">
        <v>291</v>
      </c>
      <c r="C40" s="52" t="s">
        <v>17</v>
      </c>
      <c r="D40" s="415">
        <v>7.18</v>
      </c>
    </row>
    <row r="41" spans="1:4" s="15" customFormat="1">
      <c r="A41" s="51" t="s">
        <v>1447</v>
      </c>
      <c r="B41" s="209" t="s">
        <v>292</v>
      </c>
      <c r="C41" s="52" t="s">
        <v>17</v>
      </c>
      <c r="D41" s="413">
        <v>1.39</v>
      </c>
    </row>
    <row r="42" spans="1:4" s="15" customFormat="1">
      <c r="A42" s="51" t="s">
        <v>1448</v>
      </c>
      <c r="B42" s="209" t="s">
        <v>1449</v>
      </c>
      <c r="C42" s="52" t="s">
        <v>17</v>
      </c>
      <c r="D42" s="413">
        <v>1.0900000000000001</v>
      </c>
    </row>
    <row r="43" spans="1:4" s="1" customFormat="1">
      <c r="A43" s="51" t="s">
        <v>1450</v>
      </c>
      <c r="B43" s="209" t="s">
        <v>1451</v>
      </c>
      <c r="C43" s="52" t="s">
        <v>17</v>
      </c>
      <c r="D43" s="413">
        <v>1.05</v>
      </c>
    </row>
    <row r="44" spans="1:4" s="15" customFormat="1">
      <c r="A44" s="51" t="s">
        <v>1452</v>
      </c>
      <c r="B44" s="209" t="s">
        <v>293</v>
      </c>
      <c r="C44" s="52" t="s">
        <v>17</v>
      </c>
      <c r="D44" s="413">
        <v>1.39</v>
      </c>
    </row>
    <row r="45" spans="1:4" s="15" customFormat="1">
      <c r="A45" s="51" t="s">
        <v>1453</v>
      </c>
      <c r="B45" s="209" t="s">
        <v>294</v>
      </c>
      <c r="C45" s="52" t="s">
        <v>17</v>
      </c>
      <c r="D45" s="413">
        <v>1.34</v>
      </c>
    </row>
    <row r="46" spans="1:4" s="1" customFormat="1">
      <c r="A46" s="51" t="s">
        <v>1454</v>
      </c>
      <c r="B46" s="209" t="s">
        <v>1455</v>
      </c>
      <c r="C46" s="52" t="s">
        <v>17</v>
      </c>
      <c r="D46" s="413">
        <v>1.26</v>
      </c>
    </row>
    <row r="47" spans="1:4" s="1" customFormat="1">
      <c r="A47" s="51" t="s">
        <v>1456</v>
      </c>
      <c r="B47" s="209" t="s">
        <v>1457</v>
      </c>
      <c r="C47" s="52" t="s">
        <v>17</v>
      </c>
      <c r="D47" s="413">
        <v>1.37</v>
      </c>
    </row>
    <row r="48" spans="1:4" s="1" customFormat="1">
      <c r="A48" s="51" t="s">
        <v>1458</v>
      </c>
      <c r="B48" s="209" t="s">
        <v>295</v>
      </c>
      <c r="C48" s="52" t="s">
        <v>21</v>
      </c>
      <c r="D48" s="413">
        <v>40.549999999999997</v>
      </c>
    </row>
    <row r="49" spans="1:4" s="1" customFormat="1">
      <c r="A49" s="51" t="s">
        <v>1459</v>
      </c>
      <c r="B49" s="209" t="s">
        <v>296</v>
      </c>
      <c r="C49" s="52" t="s">
        <v>21</v>
      </c>
      <c r="D49" s="413">
        <v>4.7</v>
      </c>
    </row>
    <row r="50" spans="1:4" s="1" customFormat="1" ht="25.5">
      <c r="A50" s="51" t="s">
        <v>1460</v>
      </c>
      <c r="B50" s="209" t="s">
        <v>297</v>
      </c>
      <c r="C50" s="52" t="s">
        <v>21</v>
      </c>
      <c r="D50" s="413">
        <v>91.45</v>
      </c>
    </row>
    <row r="51" spans="1:4" s="1" customFormat="1">
      <c r="A51" s="51" t="s">
        <v>1461</v>
      </c>
      <c r="B51" s="209" t="s">
        <v>298</v>
      </c>
      <c r="C51" s="52" t="s">
        <v>21</v>
      </c>
      <c r="D51" s="413">
        <v>32.68</v>
      </c>
    </row>
    <row r="52" spans="1:4" s="1" customFormat="1">
      <c r="A52" s="51" t="s">
        <v>1462</v>
      </c>
      <c r="B52" s="209" t="s">
        <v>299</v>
      </c>
      <c r="C52" s="52" t="s">
        <v>21</v>
      </c>
      <c r="D52" s="413">
        <v>7.91</v>
      </c>
    </row>
    <row r="53" spans="1:4" s="1" customFormat="1" ht="25.5">
      <c r="A53" s="208" t="s">
        <v>1463</v>
      </c>
      <c r="B53" s="47" t="s">
        <v>300</v>
      </c>
      <c r="C53" s="48"/>
      <c r="D53" s="411"/>
    </row>
    <row r="54" spans="1:4" s="1" customFormat="1">
      <c r="A54" s="49" t="s">
        <v>1464</v>
      </c>
      <c r="B54" s="56" t="s">
        <v>301</v>
      </c>
      <c r="C54" s="57"/>
      <c r="D54" s="416"/>
    </row>
    <row r="55" spans="1:4" s="1" customFormat="1">
      <c r="A55" s="58" t="s">
        <v>1465</v>
      </c>
      <c r="B55" s="53" t="s">
        <v>1466</v>
      </c>
      <c r="C55" s="52" t="s">
        <v>17</v>
      </c>
      <c r="D55" s="415">
        <v>32.26</v>
      </c>
    </row>
    <row r="56" spans="1:4" s="1" customFormat="1">
      <c r="A56" s="58" t="s">
        <v>1467</v>
      </c>
      <c r="B56" s="53" t="s">
        <v>302</v>
      </c>
      <c r="C56" s="52" t="s">
        <v>17</v>
      </c>
      <c r="D56" s="415">
        <v>35.64</v>
      </c>
    </row>
    <row r="57" spans="1:4" s="1" customFormat="1">
      <c r="A57" s="58" t="s">
        <v>1468</v>
      </c>
      <c r="B57" s="53" t="s">
        <v>1469</v>
      </c>
      <c r="C57" s="52" t="s">
        <v>17</v>
      </c>
      <c r="D57" s="415">
        <v>43.44</v>
      </c>
    </row>
    <row r="58" spans="1:4" s="1" customFormat="1">
      <c r="A58" s="58" t="s">
        <v>1470</v>
      </c>
      <c r="B58" s="209" t="s">
        <v>303</v>
      </c>
      <c r="C58" s="52" t="s">
        <v>21</v>
      </c>
      <c r="D58" s="415">
        <v>6611</v>
      </c>
    </row>
    <row r="59" spans="1:4" s="1" customFormat="1">
      <c r="A59" s="58" t="s">
        <v>1471</v>
      </c>
      <c r="B59" s="209" t="s">
        <v>304</v>
      </c>
      <c r="C59" s="52" t="s">
        <v>21</v>
      </c>
      <c r="D59" s="415">
        <v>3931</v>
      </c>
    </row>
    <row r="60" spans="1:4" s="1" customFormat="1" ht="25.5">
      <c r="A60" s="58" t="s">
        <v>1472</v>
      </c>
      <c r="B60" s="209" t="s">
        <v>1473</v>
      </c>
      <c r="C60" s="52" t="s">
        <v>21</v>
      </c>
      <c r="D60" s="415">
        <v>9827</v>
      </c>
    </row>
    <row r="61" spans="1:4" s="1" customFormat="1" ht="25.5">
      <c r="A61" s="58" t="s">
        <v>1474</v>
      </c>
      <c r="B61" s="209" t="s">
        <v>1475</v>
      </c>
      <c r="C61" s="52" t="s">
        <v>21</v>
      </c>
      <c r="D61" s="415">
        <v>10227</v>
      </c>
    </row>
    <row r="62" spans="1:4" s="1" customFormat="1" ht="25.5">
      <c r="A62" s="58" t="s">
        <v>1476</v>
      </c>
      <c r="B62" s="209" t="s">
        <v>1477</v>
      </c>
      <c r="C62" s="52" t="s">
        <v>21</v>
      </c>
      <c r="D62" s="415">
        <v>9406</v>
      </c>
    </row>
    <row r="63" spans="1:4" s="10" customFormat="1">
      <c r="A63" s="58" t="s">
        <v>1478</v>
      </c>
      <c r="B63" s="209" t="s">
        <v>1479</v>
      </c>
      <c r="C63" s="52" t="s">
        <v>17</v>
      </c>
      <c r="D63" s="415">
        <v>3.4210000000000003</v>
      </c>
    </row>
    <row r="64" spans="1:4" s="1" customFormat="1">
      <c r="A64" s="58" t="s">
        <v>1480</v>
      </c>
      <c r="B64" s="209" t="s">
        <v>1481</v>
      </c>
      <c r="C64" s="52" t="s">
        <v>17</v>
      </c>
      <c r="D64" s="415">
        <v>5.45</v>
      </c>
    </row>
    <row r="65" spans="1:4" s="10" customFormat="1">
      <c r="A65" s="58" t="s">
        <v>1482</v>
      </c>
      <c r="B65" s="209" t="s">
        <v>1483</v>
      </c>
      <c r="C65" s="52" t="s">
        <v>17</v>
      </c>
      <c r="D65" s="415">
        <v>5.45</v>
      </c>
    </row>
    <row r="66" spans="1:4" s="10" customFormat="1">
      <c r="A66" s="58" t="s">
        <v>1484</v>
      </c>
      <c r="B66" s="209" t="s">
        <v>305</v>
      </c>
      <c r="C66" s="52" t="s">
        <v>17</v>
      </c>
      <c r="D66" s="415">
        <v>5.14</v>
      </c>
    </row>
    <row r="67" spans="1:4" s="10" customFormat="1">
      <c r="A67" s="58" t="s">
        <v>1485</v>
      </c>
      <c r="B67" s="209" t="s">
        <v>1486</v>
      </c>
      <c r="C67" s="52" t="s">
        <v>17</v>
      </c>
      <c r="D67" s="415">
        <v>8.7899999999999991</v>
      </c>
    </row>
    <row r="68" spans="1:4">
      <c r="A68" s="58" t="s">
        <v>1487</v>
      </c>
      <c r="B68" s="209" t="s">
        <v>306</v>
      </c>
      <c r="C68" s="52" t="s">
        <v>17</v>
      </c>
      <c r="D68" s="415">
        <v>13.73</v>
      </c>
    </row>
    <row r="69" spans="1:4" s="88" customFormat="1">
      <c r="A69" s="58" t="s">
        <v>1488</v>
      </c>
      <c r="B69" s="209" t="s">
        <v>1489</v>
      </c>
      <c r="C69" s="52" t="s">
        <v>17</v>
      </c>
      <c r="D69" s="415">
        <v>22.6</v>
      </c>
    </row>
    <row r="70" spans="1:4" s="10" customFormat="1">
      <c r="A70" s="58" t="s">
        <v>1490</v>
      </c>
      <c r="B70" s="209" t="s">
        <v>1491</v>
      </c>
      <c r="C70" s="52" t="s">
        <v>17</v>
      </c>
      <c r="D70" s="415">
        <v>29.6</v>
      </c>
    </row>
    <row r="71" spans="1:4" s="1" customFormat="1">
      <c r="A71" s="58" t="s">
        <v>1492</v>
      </c>
      <c r="B71" s="209" t="s">
        <v>1493</v>
      </c>
      <c r="C71" s="52" t="s">
        <v>17</v>
      </c>
      <c r="D71" s="415">
        <v>39.299999999999997</v>
      </c>
    </row>
    <row r="72" spans="1:4">
      <c r="A72" s="58" t="s">
        <v>1494</v>
      </c>
      <c r="B72" s="209" t="s">
        <v>1495</v>
      </c>
      <c r="C72" s="52" t="s">
        <v>17</v>
      </c>
      <c r="D72" s="415">
        <v>39.39</v>
      </c>
    </row>
    <row r="73" spans="1:4">
      <c r="A73" s="58" t="s">
        <v>1496</v>
      </c>
      <c r="B73" s="209" t="s">
        <v>307</v>
      </c>
      <c r="C73" s="52" t="s">
        <v>17</v>
      </c>
      <c r="D73" s="415">
        <v>3.61</v>
      </c>
    </row>
    <row r="74" spans="1:4" s="1" customFormat="1">
      <c r="A74" s="58" t="s">
        <v>1497</v>
      </c>
      <c r="B74" s="209" t="s">
        <v>1498</v>
      </c>
      <c r="C74" s="52" t="s">
        <v>17</v>
      </c>
      <c r="D74" s="415">
        <v>4.93</v>
      </c>
    </row>
    <row r="75" spans="1:4">
      <c r="A75" s="58" t="s">
        <v>1499</v>
      </c>
      <c r="B75" s="209" t="s">
        <v>1500</v>
      </c>
      <c r="C75" s="52" t="s">
        <v>17</v>
      </c>
      <c r="D75" s="415">
        <v>13.84</v>
      </c>
    </row>
    <row r="76" spans="1:4">
      <c r="A76" s="58" t="s">
        <v>1501</v>
      </c>
      <c r="B76" s="209" t="s">
        <v>308</v>
      </c>
      <c r="C76" s="52" t="s">
        <v>17</v>
      </c>
      <c r="D76" s="415">
        <v>9.5500000000000007</v>
      </c>
    </row>
    <row r="77" spans="1:4">
      <c r="A77" s="58" t="s">
        <v>1502</v>
      </c>
      <c r="B77" s="209" t="s">
        <v>1503</v>
      </c>
      <c r="C77" s="52" t="s">
        <v>17</v>
      </c>
      <c r="D77" s="415">
        <v>1.17</v>
      </c>
    </row>
    <row r="78" spans="1:4">
      <c r="A78" s="58" t="s">
        <v>1504</v>
      </c>
      <c r="B78" s="209" t="s">
        <v>1505</v>
      </c>
      <c r="C78" s="52" t="s">
        <v>17</v>
      </c>
      <c r="D78" s="415">
        <v>1.17</v>
      </c>
    </row>
    <row r="79" spans="1:4">
      <c r="A79" s="58" t="s">
        <v>1506</v>
      </c>
      <c r="B79" s="209" t="s">
        <v>1507</v>
      </c>
      <c r="C79" s="52" t="s">
        <v>17</v>
      </c>
      <c r="D79" s="415">
        <v>1.17</v>
      </c>
    </row>
    <row r="80" spans="1:4">
      <c r="A80" s="58" t="s">
        <v>1508</v>
      </c>
      <c r="B80" s="209" t="s">
        <v>309</v>
      </c>
      <c r="C80" s="52" t="s">
        <v>17</v>
      </c>
      <c r="D80" s="415">
        <v>1.17</v>
      </c>
    </row>
    <row r="81" spans="1:4">
      <c r="A81" s="58" t="s">
        <v>1509</v>
      </c>
      <c r="B81" s="209" t="s">
        <v>1510</v>
      </c>
      <c r="C81" s="52" t="s">
        <v>17</v>
      </c>
      <c r="D81" s="415">
        <v>1.17</v>
      </c>
    </row>
    <row r="82" spans="1:4" s="1" customFormat="1">
      <c r="A82" s="58" t="s">
        <v>1511</v>
      </c>
      <c r="B82" s="209" t="s">
        <v>310</v>
      </c>
      <c r="C82" s="52" t="s">
        <v>17</v>
      </c>
      <c r="D82" s="415">
        <v>1.17</v>
      </c>
    </row>
    <row r="83" spans="1:4" s="90" customFormat="1">
      <c r="A83" s="58" t="s">
        <v>1512</v>
      </c>
      <c r="B83" s="209" t="s">
        <v>1513</v>
      </c>
      <c r="C83" s="52" t="s">
        <v>17</v>
      </c>
      <c r="D83" s="415">
        <v>1.17</v>
      </c>
    </row>
    <row r="84" spans="1:4" s="1" customFormat="1">
      <c r="A84" s="58" t="s">
        <v>1514</v>
      </c>
      <c r="B84" s="209" t="s">
        <v>311</v>
      </c>
      <c r="C84" s="52" t="s">
        <v>17</v>
      </c>
      <c r="D84" s="415">
        <v>1.17</v>
      </c>
    </row>
    <row r="85" spans="1:4" s="1" customFormat="1">
      <c r="A85" s="58" t="s">
        <v>1515</v>
      </c>
      <c r="B85" s="209" t="s">
        <v>1516</v>
      </c>
      <c r="C85" s="52" t="s">
        <v>17</v>
      </c>
      <c r="D85" s="415">
        <v>1.17</v>
      </c>
    </row>
    <row r="86" spans="1:4" s="1" customFormat="1">
      <c r="A86" s="58" t="s">
        <v>1517</v>
      </c>
      <c r="B86" s="209" t="s">
        <v>1518</v>
      </c>
      <c r="C86" s="52" t="s">
        <v>17</v>
      </c>
      <c r="D86" s="415">
        <v>1.17</v>
      </c>
    </row>
    <row r="87" spans="1:4" s="90" customFormat="1">
      <c r="A87" s="58" t="s">
        <v>1519</v>
      </c>
      <c r="B87" s="209" t="s">
        <v>1520</v>
      </c>
      <c r="C87" s="52" t="s">
        <v>17</v>
      </c>
      <c r="D87" s="415">
        <v>1.17</v>
      </c>
    </row>
    <row r="88" spans="1:4" s="30" customFormat="1">
      <c r="A88" s="58" t="s">
        <v>1521</v>
      </c>
      <c r="B88" s="209" t="s">
        <v>1522</v>
      </c>
      <c r="C88" s="52" t="s">
        <v>17</v>
      </c>
      <c r="D88" s="415">
        <v>0.82</v>
      </c>
    </row>
    <row r="89" spans="1:4" s="1" customFormat="1">
      <c r="A89" s="58" t="s">
        <v>1523</v>
      </c>
      <c r="B89" s="209" t="s">
        <v>1524</v>
      </c>
      <c r="C89" s="52" t="s">
        <v>17</v>
      </c>
      <c r="D89" s="415">
        <v>0.82</v>
      </c>
    </row>
    <row r="90" spans="1:4" s="39" customFormat="1">
      <c r="A90" s="58" t="s">
        <v>1525</v>
      </c>
      <c r="B90" s="209" t="s">
        <v>1526</v>
      </c>
      <c r="C90" s="52" t="s">
        <v>17</v>
      </c>
      <c r="D90" s="415">
        <v>0.82</v>
      </c>
    </row>
    <row r="91" spans="1:4" s="39" customFormat="1">
      <c r="A91" s="58" t="s">
        <v>1527</v>
      </c>
      <c r="B91" s="209" t="s">
        <v>1528</v>
      </c>
      <c r="C91" s="52" t="s">
        <v>17</v>
      </c>
      <c r="D91" s="415">
        <v>0.82</v>
      </c>
    </row>
    <row r="92" spans="1:4" s="30" customFormat="1">
      <c r="A92" s="58" t="s">
        <v>1529</v>
      </c>
      <c r="B92" s="209" t="s">
        <v>1530</v>
      </c>
      <c r="C92" s="52" t="s">
        <v>17</v>
      </c>
      <c r="D92" s="415">
        <v>0.82</v>
      </c>
    </row>
    <row r="93" spans="1:4">
      <c r="A93" s="58" t="s">
        <v>1531</v>
      </c>
      <c r="B93" s="209" t="s">
        <v>1532</v>
      </c>
      <c r="C93" s="52" t="s">
        <v>17</v>
      </c>
      <c r="D93" s="415">
        <v>0.82</v>
      </c>
    </row>
    <row r="94" spans="1:4" s="30" customFormat="1">
      <c r="A94" s="58" t="s">
        <v>1533</v>
      </c>
      <c r="B94" s="209" t="s">
        <v>1534</v>
      </c>
      <c r="C94" s="52" t="s">
        <v>17</v>
      </c>
      <c r="D94" s="415">
        <v>0.82</v>
      </c>
    </row>
    <row r="95" spans="1:4" s="30" customFormat="1">
      <c r="A95" s="58" t="s">
        <v>1535</v>
      </c>
      <c r="B95" s="209" t="s">
        <v>1536</v>
      </c>
      <c r="C95" s="52" t="s">
        <v>17</v>
      </c>
      <c r="D95" s="415">
        <v>0.82</v>
      </c>
    </row>
    <row r="96" spans="1:4" s="39" customFormat="1">
      <c r="A96" s="58" t="s">
        <v>1537</v>
      </c>
      <c r="B96" s="209" t="s">
        <v>1538</v>
      </c>
      <c r="C96" s="52" t="s">
        <v>17</v>
      </c>
      <c r="D96" s="415">
        <v>0.82</v>
      </c>
    </row>
    <row r="97" spans="1:4">
      <c r="A97" s="58" t="s">
        <v>1539</v>
      </c>
      <c r="B97" s="209" t="s">
        <v>1540</v>
      </c>
      <c r="C97" s="52" t="s">
        <v>21</v>
      </c>
      <c r="D97" s="415">
        <v>2.12</v>
      </c>
    </row>
    <row r="98" spans="1:4">
      <c r="A98" s="58" t="s">
        <v>1541</v>
      </c>
      <c r="B98" s="209" t="s">
        <v>1542</v>
      </c>
      <c r="C98" s="52" t="s">
        <v>21</v>
      </c>
      <c r="D98" s="415">
        <v>2.2599999999999998</v>
      </c>
    </row>
    <row r="99" spans="1:4">
      <c r="A99" s="58" t="s">
        <v>1543</v>
      </c>
      <c r="B99" s="209" t="s">
        <v>1544</v>
      </c>
      <c r="C99" s="52" t="s">
        <v>21</v>
      </c>
      <c r="D99" s="415">
        <v>2.2599999999999998</v>
      </c>
    </row>
    <row r="100" spans="1:4">
      <c r="A100" s="58" t="s">
        <v>1545</v>
      </c>
      <c r="B100" s="209" t="s">
        <v>312</v>
      </c>
      <c r="C100" s="52" t="s">
        <v>21</v>
      </c>
      <c r="D100" s="415">
        <v>2.12</v>
      </c>
    </row>
    <row r="101" spans="1:4">
      <c r="A101" s="58" t="s">
        <v>1546</v>
      </c>
      <c r="B101" s="209" t="s">
        <v>1547</v>
      </c>
      <c r="C101" s="52" t="s">
        <v>21</v>
      </c>
      <c r="D101" s="415">
        <v>2.2599999999999998</v>
      </c>
    </row>
    <row r="102" spans="1:4">
      <c r="A102" s="58" t="s">
        <v>1548</v>
      </c>
      <c r="B102" s="209" t="s">
        <v>313</v>
      </c>
      <c r="C102" s="52" t="s">
        <v>21</v>
      </c>
      <c r="D102" s="415">
        <v>3.54</v>
      </c>
    </row>
    <row r="103" spans="1:4">
      <c r="A103" s="58" t="s">
        <v>1549</v>
      </c>
      <c r="B103" s="209" t="s">
        <v>1550</v>
      </c>
      <c r="C103" s="52" t="s">
        <v>21</v>
      </c>
      <c r="D103" s="415">
        <v>3.54</v>
      </c>
    </row>
    <row r="104" spans="1:4">
      <c r="A104" s="58" t="s">
        <v>1551</v>
      </c>
      <c r="B104" s="209" t="s">
        <v>1552</v>
      </c>
      <c r="C104" s="52" t="s">
        <v>21</v>
      </c>
      <c r="D104" s="415">
        <v>4.22</v>
      </c>
    </row>
    <row r="105" spans="1:4">
      <c r="A105" s="58" t="s">
        <v>1553</v>
      </c>
      <c r="B105" s="209" t="s">
        <v>1554</v>
      </c>
      <c r="C105" s="52" t="s">
        <v>21</v>
      </c>
      <c r="D105" s="415">
        <v>4.22</v>
      </c>
    </row>
    <row r="106" spans="1:4">
      <c r="A106" s="58" t="s">
        <v>1555</v>
      </c>
      <c r="B106" s="209" t="s">
        <v>1556</v>
      </c>
      <c r="C106" s="52" t="s">
        <v>21</v>
      </c>
      <c r="D106" s="415">
        <v>4.22</v>
      </c>
    </row>
    <row r="107" spans="1:4">
      <c r="A107" s="58" t="s">
        <v>1557</v>
      </c>
      <c r="B107" s="209" t="s">
        <v>314</v>
      </c>
      <c r="C107" s="52" t="s">
        <v>21</v>
      </c>
      <c r="D107" s="415">
        <v>4.22</v>
      </c>
    </row>
    <row r="108" spans="1:4">
      <c r="A108" s="58" t="s">
        <v>1558</v>
      </c>
      <c r="B108" s="209" t="s">
        <v>1559</v>
      </c>
      <c r="C108" s="52" t="s">
        <v>21</v>
      </c>
      <c r="D108" s="415">
        <v>4.22</v>
      </c>
    </row>
    <row r="109" spans="1:4">
      <c r="A109" s="58" t="s">
        <v>1560</v>
      </c>
      <c r="B109" s="209" t="s">
        <v>1561</v>
      </c>
      <c r="C109" s="52" t="s">
        <v>21</v>
      </c>
      <c r="D109" s="415">
        <v>4.22</v>
      </c>
    </row>
    <row r="110" spans="1:4">
      <c r="A110" s="58" t="s">
        <v>1562</v>
      </c>
      <c r="B110" s="209" t="s">
        <v>315</v>
      </c>
      <c r="C110" s="52" t="s">
        <v>21</v>
      </c>
      <c r="D110" s="415">
        <v>4.49</v>
      </c>
    </row>
    <row r="111" spans="1:4">
      <c r="A111" s="58" t="s">
        <v>1563</v>
      </c>
      <c r="B111" s="209" t="s">
        <v>1564</v>
      </c>
      <c r="C111" s="52" t="s">
        <v>21</v>
      </c>
      <c r="D111" s="415">
        <v>10.3</v>
      </c>
    </row>
    <row r="112" spans="1:4">
      <c r="A112" s="58" t="s">
        <v>1565</v>
      </c>
      <c r="B112" s="209" t="s">
        <v>1566</v>
      </c>
      <c r="C112" s="52" t="s">
        <v>21</v>
      </c>
      <c r="D112" s="415">
        <v>10.3</v>
      </c>
    </row>
    <row r="113" spans="1:4">
      <c r="A113" s="58" t="s">
        <v>1567</v>
      </c>
      <c r="B113" s="209" t="s">
        <v>1568</v>
      </c>
      <c r="C113" s="52" t="s">
        <v>21</v>
      </c>
      <c r="D113" s="415">
        <v>10.3</v>
      </c>
    </row>
    <row r="114" spans="1:4">
      <c r="A114" s="58" t="s">
        <v>1569</v>
      </c>
      <c r="B114" s="209" t="s">
        <v>316</v>
      </c>
      <c r="C114" s="52" t="s">
        <v>21</v>
      </c>
      <c r="D114" s="415">
        <v>10.3</v>
      </c>
    </row>
    <row r="115" spans="1:4">
      <c r="A115" s="58" t="s">
        <v>1570</v>
      </c>
      <c r="B115" s="209" t="s">
        <v>1571</v>
      </c>
      <c r="C115" s="52" t="s">
        <v>21</v>
      </c>
      <c r="D115" s="415">
        <v>10.3</v>
      </c>
    </row>
    <row r="116" spans="1:4">
      <c r="A116" s="58" t="s">
        <v>1572</v>
      </c>
      <c r="B116" s="209" t="s">
        <v>317</v>
      </c>
      <c r="C116" s="52" t="s">
        <v>21</v>
      </c>
      <c r="D116" s="415">
        <v>10.3</v>
      </c>
    </row>
    <row r="117" spans="1:4">
      <c r="A117" s="58" t="s">
        <v>1573</v>
      </c>
      <c r="B117" s="209" t="s">
        <v>1574</v>
      </c>
      <c r="C117" s="52" t="s">
        <v>21</v>
      </c>
      <c r="D117" s="415">
        <v>10.3</v>
      </c>
    </row>
    <row r="118" spans="1:4">
      <c r="A118" s="58" t="s">
        <v>1575</v>
      </c>
      <c r="B118" s="209" t="s">
        <v>1576</v>
      </c>
      <c r="C118" s="52" t="s">
        <v>21</v>
      </c>
      <c r="D118" s="415">
        <v>10.3</v>
      </c>
    </row>
    <row r="119" spans="1:4">
      <c r="A119" s="58" t="s">
        <v>1577</v>
      </c>
      <c r="B119" s="209" t="s">
        <v>1578</v>
      </c>
      <c r="C119" s="52" t="s">
        <v>21</v>
      </c>
      <c r="D119" s="415">
        <v>10.3</v>
      </c>
    </row>
    <row r="120" spans="1:4">
      <c r="A120" s="58" t="s">
        <v>1579</v>
      </c>
      <c r="B120" s="209" t="s">
        <v>1580</v>
      </c>
      <c r="C120" s="52" t="s">
        <v>21</v>
      </c>
      <c r="D120" s="415">
        <v>10.3</v>
      </c>
    </row>
    <row r="121" spans="1:4">
      <c r="A121" s="58" t="s">
        <v>1581</v>
      </c>
      <c r="B121" s="209" t="s">
        <v>318</v>
      </c>
      <c r="C121" s="52" t="s">
        <v>21</v>
      </c>
      <c r="D121" s="415">
        <v>10.3</v>
      </c>
    </row>
    <row r="122" spans="1:4">
      <c r="A122" s="58" t="s">
        <v>1582</v>
      </c>
      <c r="B122" s="209" t="s">
        <v>1583</v>
      </c>
      <c r="C122" s="52" t="s">
        <v>21</v>
      </c>
      <c r="D122" s="415">
        <v>10.3</v>
      </c>
    </row>
    <row r="123" spans="1:4">
      <c r="A123" s="58" t="s">
        <v>1584</v>
      </c>
      <c r="B123" s="209" t="s">
        <v>1585</v>
      </c>
      <c r="C123" s="52" t="s">
        <v>21</v>
      </c>
      <c r="D123" s="415">
        <v>10.3</v>
      </c>
    </row>
    <row r="124" spans="1:4">
      <c r="A124" s="58" t="s">
        <v>1586</v>
      </c>
      <c r="B124" s="209" t="s">
        <v>319</v>
      </c>
      <c r="C124" s="52" t="s">
        <v>21</v>
      </c>
      <c r="D124" s="415">
        <v>10.3</v>
      </c>
    </row>
    <row r="125" spans="1:4">
      <c r="A125" s="58" t="s">
        <v>1587</v>
      </c>
      <c r="B125" s="209" t="s">
        <v>320</v>
      </c>
      <c r="C125" s="52" t="s">
        <v>21</v>
      </c>
      <c r="D125" s="415">
        <v>0.14000000000000001</v>
      </c>
    </row>
    <row r="126" spans="1:4" ht="38.25">
      <c r="A126" s="58"/>
      <c r="B126" s="211" t="s">
        <v>1847</v>
      </c>
      <c r="C126" s="61"/>
      <c r="D126" s="417"/>
    </row>
    <row r="127" spans="1:4">
      <c r="A127" s="49" t="s">
        <v>1588</v>
      </c>
      <c r="B127" s="56" t="s">
        <v>321</v>
      </c>
      <c r="C127" s="57"/>
      <c r="D127" s="416"/>
    </row>
    <row r="128" spans="1:4">
      <c r="A128" s="209" t="s">
        <v>1589</v>
      </c>
      <c r="B128" s="209" t="s">
        <v>322</v>
      </c>
      <c r="C128" s="52" t="s">
        <v>17</v>
      </c>
      <c r="D128" s="415">
        <v>1.353</v>
      </c>
    </row>
    <row r="129" spans="1:4">
      <c r="A129" s="209" t="s">
        <v>1590</v>
      </c>
      <c r="B129" s="209" t="s">
        <v>1591</v>
      </c>
      <c r="C129" s="52" t="s">
        <v>17</v>
      </c>
      <c r="D129" s="415">
        <v>1.72</v>
      </c>
    </row>
    <row r="130" spans="1:4">
      <c r="A130" s="209" t="s">
        <v>1592</v>
      </c>
      <c r="B130" s="209" t="s">
        <v>323</v>
      </c>
      <c r="C130" s="52" t="s">
        <v>17</v>
      </c>
      <c r="D130" s="415">
        <v>3.34</v>
      </c>
    </row>
    <row r="131" spans="1:4">
      <c r="A131" s="209" t="s">
        <v>1593</v>
      </c>
      <c r="B131" s="209" t="s">
        <v>1594</v>
      </c>
      <c r="C131" s="52" t="s">
        <v>17</v>
      </c>
      <c r="D131" s="415">
        <v>19.72</v>
      </c>
    </row>
    <row r="132" spans="1:4">
      <c r="A132" s="209" t="s">
        <v>1595</v>
      </c>
      <c r="B132" s="209" t="s">
        <v>324</v>
      </c>
      <c r="C132" s="52" t="s">
        <v>17</v>
      </c>
      <c r="D132" s="415">
        <v>0.93</v>
      </c>
    </row>
    <row r="133" spans="1:4">
      <c r="A133" s="209" t="s">
        <v>1596</v>
      </c>
      <c r="B133" s="209" t="s">
        <v>325</v>
      </c>
      <c r="C133" s="52" t="s">
        <v>17</v>
      </c>
      <c r="D133" s="415">
        <v>0.93</v>
      </c>
    </row>
    <row r="134" spans="1:4">
      <c r="A134" s="209" t="s">
        <v>1597</v>
      </c>
      <c r="B134" s="209" t="s">
        <v>1598</v>
      </c>
      <c r="C134" s="52" t="s">
        <v>17</v>
      </c>
      <c r="D134" s="415">
        <v>1.53</v>
      </c>
    </row>
    <row r="135" spans="1:4">
      <c r="A135" s="209" t="s">
        <v>1599</v>
      </c>
      <c r="B135" s="209" t="s">
        <v>326</v>
      </c>
      <c r="C135" s="52" t="s">
        <v>17</v>
      </c>
      <c r="D135" s="415">
        <v>1.42</v>
      </c>
    </row>
    <row r="136" spans="1:4">
      <c r="A136" s="209" t="s">
        <v>1600</v>
      </c>
      <c r="B136" s="209" t="s">
        <v>327</v>
      </c>
      <c r="C136" s="52" t="s">
        <v>17</v>
      </c>
      <c r="D136" s="415">
        <v>1.42</v>
      </c>
    </row>
    <row r="137" spans="1:4">
      <c r="A137" s="209" t="s">
        <v>1601</v>
      </c>
      <c r="B137" s="209" t="s">
        <v>328</v>
      </c>
      <c r="C137" s="52" t="s">
        <v>17</v>
      </c>
      <c r="D137" s="415">
        <v>2.27</v>
      </c>
    </row>
    <row r="138" spans="1:4">
      <c r="A138" s="209" t="s">
        <v>1602</v>
      </c>
      <c r="B138" s="209" t="s">
        <v>1481</v>
      </c>
      <c r="C138" s="52" t="s">
        <v>17</v>
      </c>
      <c r="D138" s="415">
        <v>5.45</v>
      </c>
    </row>
    <row r="139" spans="1:4">
      <c r="A139" s="209" t="s">
        <v>1603</v>
      </c>
      <c r="B139" s="209" t="s">
        <v>1604</v>
      </c>
      <c r="C139" s="52" t="s">
        <v>17</v>
      </c>
      <c r="D139" s="415">
        <v>3.14</v>
      </c>
    </row>
    <row r="140" spans="1:4">
      <c r="A140" s="209" t="s">
        <v>1605</v>
      </c>
      <c r="B140" s="209" t="s">
        <v>329</v>
      </c>
      <c r="C140" s="52" t="s">
        <v>17</v>
      </c>
      <c r="D140" s="415">
        <v>1.21</v>
      </c>
    </row>
    <row r="141" spans="1:4">
      <c r="A141" s="209" t="s">
        <v>1606</v>
      </c>
      <c r="B141" s="209" t="s">
        <v>330</v>
      </c>
      <c r="C141" s="52" t="s">
        <v>17</v>
      </c>
      <c r="D141" s="415">
        <v>1.21</v>
      </c>
    </row>
    <row r="142" spans="1:4">
      <c r="A142" s="209" t="s">
        <v>1607</v>
      </c>
      <c r="B142" s="209" t="s">
        <v>331</v>
      </c>
      <c r="C142" s="52" t="s">
        <v>17</v>
      </c>
      <c r="D142" s="415">
        <v>1.17</v>
      </c>
    </row>
    <row r="143" spans="1:4">
      <c r="A143" s="209" t="s">
        <v>1608</v>
      </c>
      <c r="B143" s="209" t="s">
        <v>332</v>
      </c>
      <c r="C143" s="52" t="s">
        <v>17</v>
      </c>
      <c r="D143" s="415">
        <v>1.17</v>
      </c>
    </row>
    <row r="144" spans="1:4">
      <c r="A144" s="209" t="s">
        <v>1609</v>
      </c>
      <c r="B144" s="209" t="s">
        <v>1610</v>
      </c>
      <c r="C144" s="52" t="s">
        <v>17</v>
      </c>
      <c r="D144" s="415">
        <v>1.17</v>
      </c>
    </row>
    <row r="145" spans="1:4">
      <c r="A145" s="209" t="s">
        <v>1611</v>
      </c>
      <c r="B145" s="209" t="s">
        <v>333</v>
      </c>
      <c r="C145" s="52" t="s">
        <v>17</v>
      </c>
      <c r="D145" s="415">
        <v>1.17</v>
      </c>
    </row>
    <row r="146" spans="1:4">
      <c r="A146" s="209" t="s">
        <v>1612</v>
      </c>
      <c r="B146" s="209" t="s">
        <v>334</v>
      </c>
      <c r="C146" s="52" t="s">
        <v>17</v>
      </c>
      <c r="D146" s="415">
        <v>1.17</v>
      </c>
    </row>
    <row r="147" spans="1:4">
      <c r="A147" s="209" t="s">
        <v>1613</v>
      </c>
      <c r="B147" s="209" t="s">
        <v>335</v>
      </c>
      <c r="C147" s="52" t="s">
        <v>17</v>
      </c>
      <c r="D147" s="415">
        <v>1.17</v>
      </c>
    </row>
    <row r="148" spans="1:4">
      <c r="A148" s="209" t="s">
        <v>1614</v>
      </c>
      <c r="B148" s="209" t="s">
        <v>1505</v>
      </c>
      <c r="C148" s="52" t="s">
        <v>17</v>
      </c>
      <c r="D148" s="415">
        <v>1.17</v>
      </c>
    </row>
    <row r="149" spans="1:4">
      <c r="A149" s="209" t="s">
        <v>1615</v>
      </c>
      <c r="B149" s="209" t="s">
        <v>1616</v>
      </c>
      <c r="C149" s="52" t="s">
        <v>17</v>
      </c>
      <c r="D149" s="415">
        <v>1.17</v>
      </c>
    </row>
    <row r="150" spans="1:4">
      <c r="A150" s="209" t="s">
        <v>1617</v>
      </c>
      <c r="B150" s="209" t="s">
        <v>336</v>
      </c>
      <c r="C150" s="52" t="s">
        <v>17</v>
      </c>
      <c r="D150" s="415">
        <v>1.17</v>
      </c>
    </row>
    <row r="151" spans="1:4">
      <c r="A151" s="209" t="s">
        <v>1618</v>
      </c>
      <c r="B151" s="209" t="s">
        <v>337</v>
      </c>
      <c r="C151" s="52" t="s">
        <v>17</v>
      </c>
      <c r="D151" s="415">
        <v>1.17</v>
      </c>
    </row>
    <row r="152" spans="1:4">
      <c r="A152" s="209" t="s">
        <v>1619</v>
      </c>
      <c r="B152" s="209" t="s">
        <v>338</v>
      </c>
      <c r="C152" s="52" t="s">
        <v>17</v>
      </c>
      <c r="D152" s="415">
        <v>0.59</v>
      </c>
    </row>
    <row r="153" spans="1:4">
      <c r="A153" s="209" t="s">
        <v>1620</v>
      </c>
      <c r="B153" s="209" t="s">
        <v>339</v>
      </c>
      <c r="C153" s="52" t="s">
        <v>17</v>
      </c>
      <c r="D153" s="415">
        <v>0.59</v>
      </c>
    </row>
    <row r="154" spans="1:4">
      <c r="A154" s="209" t="s">
        <v>1621</v>
      </c>
      <c r="B154" s="209" t="s">
        <v>1622</v>
      </c>
      <c r="C154" s="52" t="s">
        <v>17</v>
      </c>
      <c r="D154" s="415">
        <v>0.59</v>
      </c>
    </row>
    <row r="155" spans="1:4">
      <c r="A155" s="209" t="s">
        <v>1623</v>
      </c>
      <c r="B155" s="209" t="s">
        <v>340</v>
      </c>
      <c r="C155" s="52" t="s">
        <v>17</v>
      </c>
      <c r="D155" s="415">
        <v>0.59</v>
      </c>
    </row>
    <row r="156" spans="1:4">
      <c r="A156" s="209" t="s">
        <v>1624</v>
      </c>
      <c r="B156" s="209" t="s">
        <v>341</v>
      </c>
      <c r="C156" s="52" t="s">
        <v>17</v>
      </c>
      <c r="D156" s="415">
        <v>0.59</v>
      </c>
    </row>
    <row r="157" spans="1:4">
      <c r="A157" s="209" t="s">
        <v>1625</v>
      </c>
      <c r="B157" s="209" t="s">
        <v>342</v>
      </c>
      <c r="C157" s="52" t="s">
        <v>17</v>
      </c>
      <c r="D157" s="415">
        <v>0.59</v>
      </c>
    </row>
    <row r="158" spans="1:4">
      <c r="A158" s="209" t="s">
        <v>1626</v>
      </c>
      <c r="B158" s="209" t="s">
        <v>1627</v>
      </c>
      <c r="C158" s="52" t="s">
        <v>17</v>
      </c>
      <c r="D158" s="415">
        <v>0.59</v>
      </c>
    </row>
    <row r="159" spans="1:4">
      <c r="A159" s="209" t="s">
        <v>1628</v>
      </c>
      <c r="B159" s="209" t="s">
        <v>343</v>
      </c>
      <c r="C159" s="52" t="s">
        <v>17</v>
      </c>
      <c r="D159" s="415">
        <v>0.59</v>
      </c>
    </row>
    <row r="160" spans="1:4">
      <c r="A160" s="209" t="s">
        <v>1629</v>
      </c>
      <c r="B160" s="209" t="s">
        <v>344</v>
      </c>
      <c r="C160" s="52" t="s">
        <v>17</v>
      </c>
      <c r="D160" s="415">
        <v>0.59</v>
      </c>
    </row>
    <row r="161" spans="1:4">
      <c r="A161" s="209" t="s">
        <v>1630</v>
      </c>
      <c r="B161" s="209" t="s">
        <v>1631</v>
      </c>
      <c r="C161" s="52" t="s">
        <v>17</v>
      </c>
      <c r="D161" s="415">
        <v>0.59</v>
      </c>
    </row>
    <row r="162" spans="1:4">
      <c r="A162" s="209" t="s">
        <v>1632</v>
      </c>
      <c r="B162" s="209" t="s">
        <v>345</v>
      </c>
      <c r="C162" s="52" t="s">
        <v>17</v>
      </c>
      <c r="D162" s="415">
        <v>0.59</v>
      </c>
    </row>
    <row r="163" spans="1:4">
      <c r="A163" s="209" t="s">
        <v>1633</v>
      </c>
      <c r="B163" s="209" t="s">
        <v>1634</v>
      </c>
      <c r="C163" s="52" t="s">
        <v>17</v>
      </c>
      <c r="D163" s="415">
        <v>0.59</v>
      </c>
    </row>
    <row r="164" spans="1:4">
      <c r="A164" s="209" t="s">
        <v>1635</v>
      </c>
      <c r="B164" s="209" t="s">
        <v>1636</v>
      </c>
      <c r="C164" s="52" t="s">
        <v>17</v>
      </c>
      <c r="D164" s="415">
        <v>0.59</v>
      </c>
    </row>
    <row r="165" spans="1:4">
      <c r="A165" s="209" t="s">
        <v>1637</v>
      </c>
      <c r="B165" s="209" t="s">
        <v>1638</v>
      </c>
      <c r="C165" s="52" t="s">
        <v>17</v>
      </c>
      <c r="D165" s="415">
        <v>0.59</v>
      </c>
    </row>
    <row r="166" spans="1:4">
      <c r="A166" s="209" t="s">
        <v>1639</v>
      </c>
      <c r="B166" s="209" t="s">
        <v>1640</v>
      </c>
      <c r="C166" s="52" t="s">
        <v>17</v>
      </c>
      <c r="D166" s="415">
        <v>0.59</v>
      </c>
    </row>
    <row r="167" spans="1:4">
      <c r="A167" s="209" t="s">
        <v>1641</v>
      </c>
      <c r="B167" s="209" t="s">
        <v>1642</v>
      </c>
      <c r="C167" s="52" t="s">
        <v>17</v>
      </c>
      <c r="D167" s="415">
        <v>1.17</v>
      </c>
    </row>
    <row r="168" spans="1:4">
      <c r="A168" s="209" t="s">
        <v>1643</v>
      </c>
      <c r="B168" s="209" t="s">
        <v>346</v>
      </c>
      <c r="C168" s="52" t="s">
        <v>21</v>
      </c>
      <c r="D168" s="415">
        <v>2.12</v>
      </c>
    </row>
    <row r="169" spans="1:4">
      <c r="A169" s="209" t="s">
        <v>1644</v>
      </c>
      <c r="B169" s="209" t="s">
        <v>347</v>
      </c>
      <c r="C169" s="52" t="s">
        <v>21</v>
      </c>
      <c r="D169" s="415">
        <v>2.12</v>
      </c>
    </row>
    <row r="170" spans="1:4">
      <c r="A170" s="209" t="s">
        <v>1645</v>
      </c>
      <c r="B170" s="209" t="s">
        <v>1646</v>
      </c>
      <c r="C170" s="52" t="s">
        <v>21</v>
      </c>
      <c r="D170" s="415">
        <v>2.12</v>
      </c>
    </row>
    <row r="171" spans="1:4">
      <c r="A171" s="209" t="s">
        <v>1647</v>
      </c>
      <c r="B171" s="209" t="s">
        <v>348</v>
      </c>
      <c r="C171" s="52" t="s">
        <v>21</v>
      </c>
      <c r="D171" s="415">
        <v>2.12</v>
      </c>
    </row>
    <row r="172" spans="1:4">
      <c r="A172" s="209" t="s">
        <v>1648</v>
      </c>
      <c r="B172" s="209" t="s">
        <v>349</v>
      </c>
      <c r="C172" s="52" t="s">
        <v>21</v>
      </c>
      <c r="D172" s="415">
        <v>2.12</v>
      </c>
    </row>
    <row r="173" spans="1:4">
      <c r="A173" s="209" t="s">
        <v>1649</v>
      </c>
      <c r="B173" s="209" t="s">
        <v>350</v>
      </c>
      <c r="C173" s="52" t="s">
        <v>21</v>
      </c>
      <c r="D173" s="415">
        <v>2.12</v>
      </c>
    </row>
    <row r="174" spans="1:4">
      <c r="A174" s="209" t="s">
        <v>1650</v>
      </c>
      <c r="B174" s="209" t="s">
        <v>1542</v>
      </c>
      <c r="C174" s="52" t="s">
        <v>21</v>
      </c>
      <c r="D174" s="415">
        <v>2.2599999999999998</v>
      </c>
    </row>
    <row r="175" spans="1:4">
      <c r="A175" s="209" t="s">
        <v>1651</v>
      </c>
      <c r="B175" s="209" t="s">
        <v>1652</v>
      </c>
      <c r="C175" s="52" t="s">
        <v>21</v>
      </c>
      <c r="D175" s="415">
        <v>2.12</v>
      </c>
    </row>
    <row r="176" spans="1:4">
      <c r="A176" s="209" t="s">
        <v>1653</v>
      </c>
      <c r="B176" s="209" t="s">
        <v>351</v>
      </c>
      <c r="C176" s="52" t="s">
        <v>21</v>
      </c>
      <c r="D176" s="415">
        <v>2.12</v>
      </c>
    </row>
    <row r="177" spans="1:4">
      <c r="A177" s="209" t="s">
        <v>1654</v>
      </c>
      <c r="B177" s="209" t="s">
        <v>352</v>
      </c>
      <c r="C177" s="52" t="s">
        <v>21</v>
      </c>
      <c r="D177" s="415">
        <v>2.12</v>
      </c>
    </row>
    <row r="178" spans="1:4">
      <c r="A178" s="209" t="s">
        <v>1655</v>
      </c>
      <c r="B178" s="209" t="s">
        <v>353</v>
      </c>
      <c r="C178" s="52" t="s">
        <v>21</v>
      </c>
      <c r="D178" s="415">
        <v>10.3</v>
      </c>
    </row>
    <row r="179" spans="1:4">
      <c r="A179" s="209" t="s">
        <v>1656</v>
      </c>
      <c r="B179" s="209" t="s">
        <v>354</v>
      </c>
      <c r="C179" s="52" t="s">
        <v>21</v>
      </c>
      <c r="D179" s="415">
        <v>10.3</v>
      </c>
    </row>
    <row r="180" spans="1:4">
      <c r="A180" s="209" t="s">
        <v>1657</v>
      </c>
      <c r="B180" s="209" t="s">
        <v>1658</v>
      </c>
      <c r="C180" s="52" t="s">
        <v>21</v>
      </c>
      <c r="D180" s="415">
        <v>10.3</v>
      </c>
    </row>
    <row r="181" spans="1:4">
      <c r="A181" s="209" t="s">
        <v>1659</v>
      </c>
      <c r="B181" s="209" t="s">
        <v>355</v>
      </c>
      <c r="C181" s="52" t="s">
        <v>21</v>
      </c>
      <c r="D181" s="415">
        <v>10.3</v>
      </c>
    </row>
    <row r="182" spans="1:4">
      <c r="A182" s="209" t="s">
        <v>1660</v>
      </c>
      <c r="B182" s="209" t="s">
        <v>356</v>
      </c>
      <c r="C182" s="52" t="s">
        <v>21</v>
      </c>
      <c r="D182" s="415">
        <v>10.3</v>
      </c>
    </row>
    <row r="183" spans="1:4">
      <c r="A183" s="209" t="s">
        <v>1661</v>
      </c>
      <c r="B183" s="209" t="s">
        <v>357</v>
      </c>
      <c r="C183" s="52" t="s">
        <v>21</v>
      </c>
      <c r="D183" s="415">
        <v>10.3</v>
      </c>
    </row>
    <row r="184" spans="1:4">
      <c r="A184" s="209" t="s">
        <v>1662</v>
      </c>
      <c r="B184" s="209" t="s">
        <v>1566</v>
      </c>
      <c r="C184" s="52" t="s">
        <v>21</v>
      </c>
      <c r="D184" s="415">
        <v>10.3</v>
      </c>
    </row>
    <row r="185" spans="1:4">
      <c r="A185" s="209" t="s">
        <v>1663</v>
      </c>
      <c r="B185" s="209" t="s">
        <v>1664</v>
      </c>
      <c r="C185" s="52" t="s">
        <v>21</v>
      </c>
      <c r="D185" s="415">
        <v>10.3</v>
      </c>
    </row>
    <row r="186" spans="1:4">
      <c r="A186" s="209" t="s">
        <v>1665</v>
      </c>
      <c r="B186" s="209" t="s">
        <v>358</v>
      </c>
      <c r="C186" s="52" t="s">
        <v>21</v>
      </c>
      <c r="D186" s="415">
        <v>10.3</v>
      </c>
    </row>
    <row r="187" spans="1:4">
      <c r="A187" s="209" t="s">
        <v>1666</v>
      </c>
      <c r="B187" s="209" t="s">
        <v>359</v>
      </c>
      <c r="C187" s="52" t="s">
        <v>21</v>
      </c>
      <c r="D187" s="415">
        <v>10.3</v>
      </c>
    </row>
    <row r="188" spans="1:4">
      <c r="A188" s="209" t="s">
        <v>1667</v>
      </c>
      <c r="B188" s="209" t="s">
        <v>360</v>
      </c>
      <c r="C188" s="52" t="s">
        <v>21</v>
      </c>
      <c r="D188" s="415">
        <v>48.7</v>
      </c>
    </row>
    <row r="189" spans="1:4" s="15" customFormat="1">
      <c r="A189" s="209" t="s">
        <v>1668</v>
      </c>
      <c r="B189" s="209" t="s">
        <v>1669</v>
      </c>
      <c r="C189" s="52" t="s">
        <v>21</v>
      </c>
      <c r="D189" s="415">
        <v>5.3570000000000002</v>
      </c>
    </row>
    <row r="190" spans="1:4">
      <c r="A190" s="209" t="s">
        <v>1670</v>
      </c>
      <c r="B190" s="209" t="s">
        <v>361</v>
      </c>
      <c r="C190" s="52" t="s">
        <v>21</v>
      </c>
      <c r="D190" s="415">
        <v>7.29</v>
      </c>
    </row>
    <row r="191" spans="1:4">
      <c r="A191" s="209" t="s">
        <v>1671</v>
      </c>
      <c r="B191" s="209" t="s">
        <v>362</v>
      </c>
      <c r="C191" s="52" t="s">
        <v>21</v>
      </c>
      <c r="D191" s="415">
        <v>5.8630000000000004</v>
      </c>
    </row>
    <row r="192" spans="1:4" ht="38.25">
      <c r="A192" s="209" t="s">
        <v>1672</v>
      </c>
      <c r="B192" s="209" t="s">
        <v>1673</v>
      </c>
      <c r="C192" s="52" t="s">
        <v>21</v>
      </c>
      <c r="D192" s="415">
        <v>63.17</v>
      </c>
    </row>
    <row r="193" spans="1:5" ht="51">
      <c r="A193" s="209" t="s">
        <v>1674</v>
      </c>
      <c r="B193" s="209" t="s">
        <v>363</v>
      </c>
      <c r="C193" s="52" t="s">
        <v>21</v>
      </c>
      <c r="D193" s="415">
        <v>77.38</v>
      </c>
    </row>
    <row r="194" spans="1:5" ht="51">
      <c r="A194" s="209" t="s">
        <v>1675</v>
      </c>
      <c r="B194" s="209" t="s">
        <v>1676</v>
      </c>
      <c r="C194" s="52" t="s">
        <v>21</v>
      </c>
      <c r="D194" s="415">
        <v>107.33</v>
      </c>
    </row>
    <row r="195" spans="1:5" ht="38.25">
      <c r="A195" s="209" t="s">
        <v>1677</v>
      </c>
      <c r="B195" s="209" t="s">
        <v>1678</v>
      </c>
      <c r="C195" s="52" t="s">
        <v>21</v>
      </c>
      <c r="D195" s="415">
        <v>109.12</v>
      </c>
    </row>
    <row r="196" spans="1:5" ht="51">
      <c r="A196" s="209" t="s">
        <v>1679</v>
      </c>
      <c r="B196" s="209" t="s">
        <v>1680</v>
      </c>
      <c r="C196" s="52" t="s">
        <v>21</v>
      </c>
      <c r="D196" s="415">
        <v>189.66</v>
      </c>
    </row>
    <row r="197" spans="1:5" s="62" customFormat="1" ht="51">
      <c r="A197" s="209" t="s">
        <v>1681</v>
      </c>
      <c r="B197" s="209" t="s">
        <v>1682</v>
      </c>
      <c r="C197" s="52" t="s">
        <v>21</v>
      </c>
      <c r="D197" s="415">
        <v>107.33</v>
      </c>
    </row>
    <row r="198" spans="1:5">
      <c r="A198" s="209" t="s">
        <v>1683</v>
      </c>
      <c r="B198" s="209" t="s">
        <v>364</v>
      </c>
      <c r="C198" s="52" t="s">
        <v>21</v>
      </c>
      <c r="D198" s="415">
        <v>4.8510000000000009</v>
      </c>
    </row>
    <row r="199" spans="1:5" s="1" customFormat="1">
      <c r="A199" s="209" t="s">
        <v>1684</v>
      </c>
      <c r="B199" s="209" t="s">
        <v>365</v>
      </c>
      <c r="C199" s="52" t="s">
        <v>21</v>
      </c>
      <c r="D199" s="415">
        <v>6.74</v>
      </c>
      <c r="E199" s="82"/>
    </row>
    <row r="200" spans="1:5" s="1" customFormat="1">
      <c r="A200" s="209" t="s">
        <v>1685</v>
      </c>
      <c r="B200" s="209" t="s">
        <v>366</v>
      </c>
      <c r="C200" s="52" t="s">
        <v>21</v>
      </c>
      <c r="D200" s="415">
        <v>5.4010000000000007</v>
      </c>
      <c r="E200" s="82"/>
    </row>
    <row r="201" spans="1:5" s="62" customFormat="1">
      <c r="A201" s="209" t="s">
        <v>1686</v>
      </c>
      <c r="B201" s="209" t="s">
        <v>367</v>
      </c>
      <c r="C201" s="52" t="s">
        <v>21</v>
      </c>
      <c r="D201" s="415">
        <v>6.74</v>
      </c>
    </row>
    <row r="202" spans="1:5">
      <c r="A202" s="209" t="s">
        <v>1687</v>
      </c>
      <c r="B202" s="209" t="s">
        <v>1688</v>
      </c>
      <c r="C202" s="52" t="s">
        <v>21</v>
      </c>
      <c r="D202" s="415">
        <v>5.36</v>
      </c>
    </row>
    <row r="203" spans="1:5" s="30" customFormat="1">
      <c r="A203" s="209" t="s">
        <v>1689</v>
      </c>
      <c r="B203" s="209" t="s">
        <v>368</v>
      </c>
      <c r="C203" s="52" t="s">
        <v>21</v>
      </c>
      <c r="D203" s="415">
        <v>6.74</v>
      </c>
      <c r="E203" s="82"/>
    </row>
    <row r="204" spans="1:5">
      <c r="A204" s="209" t="s">
        <v>1690</v>
      </c>
      <c r="B204" s="209" t="s">
        <v>369</v>
      </c>
      <c r="C204" s="52" t="s">
        <v>21</v>
      </c>
      <c r="D204" s="415">
        <v>10.17</v>
      </c>
    </row>
    <row r="205" spans="1:5" s="39" customFormat="1">
      <c r="A205" s="209" t="s">
        <v>1691</v>
      </c>
      <c r="B205" s="209" t="s">
        <v>370</v>
      </c>
      <c r="C205" s="52" t="s">
        <v>21</v>
      </c>
      <c r="D205" s="415">
        <v>18.07</v>
      </c>
      <c r="E205" s="82"/>
    </row>
    <row r="206" spans="1:5" s="39" customFormat="1">
      <c r="A206" s="209" t="s">
        <v>1692</v>
      </c>
      <c r="B206" s="209" t="s">
        <v>371</v>
      </c>
      <c r="C206" s="52" t="s">
        <v>21</v>
      </c>
      <c r="D206" s="415">
        <v>92.5</v>
      </c>
      <c r="E206" s="82"/>
    </row>
    <row r="207" spans="1:5" s="30" customFormat="1">
      <c r="A207" s="209" t="s">
        <v>1693</v>
      </c>
      <c r="B207" s="53" t="s">
        <v>372</v>
      </c>
      <c r="C207" s="52" t="s">
        <v>21</v>
      </c>
      <c r="D207" s="415">
        <v>32.1</v>
      </c>
    </row>
    <row r="208" spans="1:5">
      <c r="A208" s="209" t="s">
        <v>1694</v>
      </c>
      <c r="B208" s="53" t="s">
        <v>373</v>
      </c>
      <c r="C208" s="52" t="s">
        <v>21</v>
      </c>
      <c r="D208" s="415">
        <v>91.6</v>
      </c>
    </row>
    <row r="209" spans="1:4" s="30" customFormat="1">
      <c r="A209" s="209" t="s">
        <v>1695</v>
      </c>
      <c r="B209" s="53" t="s">
        <v>374</v>
      </c>
      <c r="C209" s="52" t="s">
        <v>21</v>
      </c>
      <c r="D209" s="415">
        <v>144.56</v>
      </c>
    </row>
    <row r="210" spans="1:4" s="30" customFormat="1">
      <c r="A210" s="209" t="s">
        <v>1696</v>
      </c>
      <c r="B210" s="209" t="s">
        <v>375</v>
      </c>
      <c r="C210" s="52" t="s">
        <v>21</v>
      </c>
      <c r="D210" s="415">
        <v>51.1</v>
      </c>
    </row>
    <row r="211" spans="1:4" s="39" customFormat="1">
      <c r="A211" s="209" t="s">
        <v>1697</v>
      </c>
      <c r="B211" s="209" t="s">
        <v>376</v>
      </c>
      <c r="C211" s="52" t="s">
        <v>21</v>
      </c>
      <c r="D211" s="415">
        <v>110.6</v>
      </c>
    </row>
    <row r="212" spans="1:4">
      <c r="A212" s="209" t="s">
        <v>1698</v>
      </c>
      <c r="B212" s="209" t="s">
        <v>377</v>
      </c>
      <c r="C212" s="52" t="s">
        <v>21</v>
      </c>
      <c r="D212" s="415">
        <v>55.4</v>
      </c>
    </row>
    <row r="213" spans="1:4">
      <c r="A213" s="209" t="s">
        <v>1699</v>
      </c>
      <c r="B213" s="209" t="s">
        <v>378</v>
      </c>
      <c r="C213" s="52" t="s">
        <v>21</v>
      </c>
      <c r="D213" s="415">
        <v>114.9</v>
      </c>
    </row>
    <row r="214" spans="1:4">
      <c r="A214" s="209" t="s">
        <v>1700</v>
      </c>
      <c r="B214" s="209" t="s">
        <v>1701</v>
      </c>
      <c r="C214" s="52" t="s">
        <v>21</v>
      </c>
      <c r="D214" s="415">
        <v>17.760000000000002</v>
      </c>
    </row>
    <row r="215" spans="1:4">
      <c r="A215" s="209" t="s">
        <v>1702</v>
      </c>
      <c r="B215" s="53" t="s">
        <v>1703</v>
      </c>
      <c r="C215" s="52" t="s">
        <v>21</v>
      </c>
      <c r="D215" s="415">
        <v>37.97</v>
      </c>
    </row>
    <row r="216" spans="1:4">
      <c r="A216" s="209" t="s">
        <v>1704</v>
      </c>
      <c r="B216" s="209" t="s">
        <v>379</v>
      </c>
      <c r="C216" s="52" t="s">
        <v>21</v>
      </c>
      <c r="D216" s="415">
        <v>20.76</v>
      </c>
    </row>
    <row r="217" spans="1:4">
      <c r="A217" s="209" t="s">
        <v>1705</v>
      </c>
      <c r="B217" s="53" t="s">
        <v>380</v>
      </c>
      <c r="C217" s="52" t="s">
        <v>21</v>
      </c>
      <c r="D217" s="415">
        <v>40.409999999999997</v>
      </c>
    </row>
    <row r="218" spans="1:4" ht="25.5">
      <c r="A218" s="209" t="s">
        <v>1706</v>
      </c>
      <c r="B218" s="53" t="s">
        <v>1707</v>
      </c>
      <c r="C218" s="52" t="s">
        <v>21</v>
      </c>
      <c r="D218" s="415">
        <v>7.99</v>
      </c>
    </row>
    <row r="219" spans="1:4" ht="25.5">
      <c r="A219" s="209" t="s">
        <v>1708</v>
      </c>
      <c r="B219" s="209" t="s">
        <v>381</v>
      </c>
      <c r="C219" s="52" t="s">
        <v>21</v>
      </c>
      <c r="D219" s="415">
        <v>25.42</v>
      </c>
    </row>
    <row r="220" spans="1:4">
      <c r="A220" s="209" t="s">
        <v>1709</v>
      </c>
      <c r="B220" s="209" t="s">
        <v>320</v>
      </c>
      <c r="C220" s="52" t="s">
        <v>21</v>
      </c>
      <c r="D220" s="415">
        <v>0.14000000000000001</v>
      </c>
    </row>
    <row r="221" spans="1:4">
      <c r="A221" s="49" t="s">
        <v>1710</v>
      </c>
      <c r="B221" s="56" t="s">
        <v>382</v>
      </c>
      <c r="C221" s="57"/>
      <c r="D221" s="416"/>
    </row>
    <row r="222" spans="1:4">
      <c r="A222" s="51" t="s">
        <v>1711</v>
      </c>
      <c r="B222" s="209" t="s">
        <v>383</v>
      </c>
      <c r="C222" s="52" t="s">
        <v>17</v>
      </c>
      <c r="D222" s="415">
        <v>1.353</v>
      </c>
    </row>
    <row r="223" spans="1:4" ht="63.75">
      <c r="A223" s="51" t="s">
        <v>1712</v>
      </c>
      <c r="B223" s="209" t="s">
        <v>384</v>
      </c>
      <c r="C223" s="52" t="s">
        <v>21</v>
      </c>
      <c r="D223" s="415">
        <v>77.48</v>
      </c>
    </row>
    <row r="224" spans="1:4" ht="76.5">
      <c r="A224" s="51" t="s">
        <v>1713</v>
      </c>
      <c r="B224" s="209" t="s">
        <v>385</v>
      </c>
      <c r="C224" s="52" t="s">
        <v>21</v>
      </c>
      <c r="D224" s="415">
        <v>1690.8</v>
      </c>
    </row>
    <row r="225" spans="1:4" ht="38.25">
      <c r="A225" s="51" t="s">
        <v>1714</v>
      </c>
      <c r="B225" s="209" t="s">
        <v>386</v>
      </c>
      <c r="C225" s="52" t="s">
        <v>21</v>
      </c>
      <c r="D225" s="415">
        <v>1476.7</v>
      </c>
    </row>
    <row r="226" spans="1:4">
      <c r="A226" s="51" t="s">
        <v>1715</v>
      </c>
      <c r="B226" s="209" t="s">
        <v>1716</v>
      </c>
      <c r="C226" s="52" t="s">
        <v>17</v>
      </c>
      <c r="D226" s="415">
        <v>0.79</v>
      </c>
    </row>
    <row r="227" spans="1:4">
      <c r="A227" s="51" t="s">
        <v>1717</v>
      </c>
      <c r="B227" s="209" t="s">
        <v>387</v>
      </c>
      <c r="C227" s="52" t="s">
        <v>17</v>
      </c>
      <c r="D227" s="415">
        <v>2.09</v>
      </c>
    </row>
    <row r="228" spans="1:4">
      <c r="A228" s="51" t="s">
        <v>1718</v>
      </c>
      <c r="B228" s="209" t="s">
        <v>388</v>
      </c>
      <c r="C228" s="52" t="s">
        <v>17</v>
      </c>
      <c r="D228" s="415">
        <v>0.9</v>
      </c>
    </row>
    <row r="229" spans="1:4">
      <c r="A229" s="51" t="s">
        <v>1719</v>
      </c>
      <c r="B229" s="209" t="s">
        <v>1720</v>
      </c>
      <c r="C229" s="52" t="s">
        <v>17</v>
      </c>
      <c r="D229" s="415">
        <v>0.59</v>
      </c>
    </row>
    <row r="230" spans="1:4">
      <c r="A230" s="51" t="s">
        <v>1721</v>
      </c>
      <c r="B230" s="209" t="s">
        <v>389</v>
      </c>
      <c r="C230" s="52" t="s">
        <v>17</v>
      </c>
      <c r="D230" s="415">
        <v>0.59</v>
      </c>
    </row>
    <row r="231" spans="1:4">
      <c r="A231" s="49" t="s">
        <v>1722</v>
      </c>
      <c r="B231" s="56" t="s">
        <v>390</v>
      </c>
      <c r="C231" s="57"/>
      <c r="D231" s="416"/>
    </row>
    <row r="232" spans="1:4" ht="51">
      <c r="A232" s="58" t="s">
        <v>1723</v>
      </c>
      <c r="B232" s="53" t="s">
        <v>1724</v>
      </c>
      <c r="C232" s="52" t="s">
        <v>21</v>
      </c>
      <c r="D232" s="415">
        <v>633.78</v>
      </c>
    </row>
    <row r="233" spans="1:4" ht="51">
      <c r="A233" s="58" t="s">
        <v>1725</v>
      </c>
      <c r="B233" s="53" t="s">
        <v>1726</v>
      </c>
      <c r="C233" s="52" t="s">
        <v>21</v>
      </c>
      <c r="D233" s="415">
        <v>643.98</v>
      </c>
    </row>
    <row r="234" spans="1:4" ht="51">
      <c r="A234" s="58" t="s">
        <v>1727</v>
      </c>
      <c r="B234" s="53" t="s">
        <v>1728</v>
      </c>
      <c r="C234" s="52" t="s">
        <v>21</v>
      </c>
      <c r="D234" s="415">
        <v>1179.56</v>
      </c>
    </row>
    <row r="235" spans="1:4" ht="51">
      <c r="A235" s="58" t="s">
        <v>1729</v>
      </c>
      <c r="B235" s="53" t="s">
        <v>1730</v>
      </c>
      <c r="C235" s="52" t="s">
        <v>21</v>
      </c>
      <c r="D235" s="415">
        <v>1829.1</v>
      </c>
    </row>
    <row r="236" spans="1:4" ht="25.5">
      <c r="A236" s="58" t="s">
        <v>1731</v>
      </c>
      <c r="B236" s="53" t="s">
        <v>391</v>
      </c>
      <c r="C236" s="52" t="s">
        <v>21</v>
      </c>
      <c r="D236" s="415">
        <v>101.83</v>
      </c>
    </row>
    <row r="237" spans="1:4" ht="25.5">
      <c r="A237" s="58" t="s">
        <v>1732</v>
      </c>
      <c r="B237" s="53" t="s">
        <v>1733</v>
      </c>
      <c r="C237" s="52" t="s">
        <v>21</v>
      </c>
      <c r="D237" s="415">
        <v>173.16</v>
      </c>
    </row>
    <row r="238" spans="1:4">
      <c r="A238" s="58" t="s">
        <v>1734</v>
      </c>
      <c r="B238" s="53" t="s">
        <v>392</v>
      </c>
      <c r="C238" s="52" t="s">
        <v>21</v>
      </c>
      <c r="D238" s="415">
        <v>194</v>
      </c>
    </row>
    <row r="239" spans="1:4">
      <c r="A239" s="58" t="s">
        <v>1735</v>
      </c>
      <c r="B239" s="53" t="s">
        <v>393</v>
      </c>
      <c r="C239" s="52" t="s">
        <v>21</v>
      </c>
      <c r="D239" s="415">
        <v>28.62</v>
      </c>
    </row>
    <row r="240" spans="1:4">
      <c r="A240" s="58" t="s">
        <v>1736</v>
      </c>
      <c r="B240" s="209" t="s">
        <v>322</v>
      </c>
      <c r="C240" s="52" t="s">
        <v>17</v>
      </c>
      <c r="D240" s="415">
        <v>1.353</v>
      </c>
    </row>
    <row r="241" spans="1:4">
      <c r="A241" s="58" t="s">
        <v>1737</v>
      </c>
      <c r="B241" s="53" t="s">
        <v>394</v>
      </c>
      <c r="C241" s="52" t="s">
        <v>17</v>
      </c>
      <c r="D241" s="415">
        <v>0.84</v>
      </c>
    </row>
    <row r="242" spans="1:4">
      <c r="A242" s="58" t="s">
        <v>1738</v>
      </c>
      <c r="B242" s="53" t="s">
        <v>395</v>
      </c>
      <c r="C242" s="52" t="s">
        <v>17</v>
      </c>
      <c r="D242" s="415">
        <v>1.17</v>
      </c>
    </row>
    <row r="243" spans="1:4">
      <c r="A243" s="58" t="s">
        <v>1739</v>
      </c>
      <c r="B243" s="53" t="s">
        <v>396</v>
      </c>
      <c r="C243" s="52" t="s">
        <v>17</v>
      </c>
      <c r="D243" s="415">
        <v>0.59</v>
      </c>
    </row>
    <row r="244" spans="1:4">
      <c r="A244" s="58" t="s">
        <v>1740</v>
      </c>
      <c r="B244" s="53" t="s">
        <v>1741</v>
      </c>
      <c r="C244" s="52" t="s">
        <v>17</v>
      </c>
      <c r="D244" s="415">
        <v>1.17</v>
      </c>
    </row>
    <row r="245" spans="1:4">
      <c r="A245" s="49" t="s">
        <v>1742</v>
      </c>
      <c r="B245" s="56" t="s">
        <v>397</v>
      </c>
      <c r="C245" s="59"/>
      <c r="D245" s="418"/>
    </row>
    <row r="246" spans="1:4">
      <c r="A246" s="58" t="s">
        <v>1743</v>
      </c>
      <c r="B246" s="209" t="s">
        <v>322</v>
      </c>
      <c r="C246" s="52" t="s">
        <v>17</v>
      </c>
      <c r="D246" s="415">
        <v>1.353</v>
      </c>
    </row>
    <row r="247" spans="1:4">
      <c r="A247" s="58" t="s">
        <v>1744</v>
      </c>
      <c r="B247" s="53" t="s">
        <v>394</v>
      </c>
      <c r="C247" s="52" t="s">
        <v>17</v>
      </c>
      <c r="D247" s="415">
        <v>0.84</v>
      </c>
    </row>
    <row r="248" spans="1:4">
      <c r="A248" s="58" t="s">
        <v>1745</v>
      </c>
      <c r="B248" s="53" t="s">
        <v>398</v>
      </c>
      <c r="C248" s="52" t="s">
        <v>17</v>
      </c>
      <c r="D248" s="415">
        <v>1.1200000000000001</v>
      </c>
    </row>
    <row r="249" spans="1:4">
      <c r="A249" s="58" t="s">
        <v>1746</v>
      </c>
      <c r="B249" s="53" t="s">
        <v>395</v>
      </c>
      <c r="C249" s="52" t="s">
        <v>17</v>
      </c>
      <c r="D249" s="415">
        <v>1.17</v>
      </c>
    </row>
    <row r="250" spans="1:4">
      <c r="A250" s="58" t="s">
        <v>1747</v>
      </c>
      <c r="B250" s="53" t="s">
        <v>399</v>
      </c>
      <c r="C250" s="52" t="s">
        <v>17</v>
      </c>
      <c r="D250" s="415">
        <v>1.17</v>
      </c>
    </row>
    <row r="251" spans="1:4">
      <c r="A251" s="58" t="s">
        <v>1748</v>
      </c>
      <c r="B251" s="53" t="s">
        <v>400</v>
      </c>
      <c r="C251" s="52" t="s">
        <v>17</v>
      </c>
      <c r="D251" s="415">
        <v>0.59</v>
      </c>
    </row>
    <row r="252" spans="1:4">
      <c r="A252" s="49" t="s">
        <v>1749</v>
      </c>
      <c r="B252" s="60" t="s">
        <v>423</v>
      </c>
      <c r="C252" s="59"/>
      <c r="D252" s="418"/>
    </row>
    <row r="253" spans="1:4" ht="25.5">
      <c r="A253" s="51" t="s">
        <v>1750</v>
      </c>
      <c r="B253" s="209" t="s">
        <v>412</v>
      </c>
      <c r="C253" s="210" t="s">
        <v>21</v>
      </c>
      <c r="D253" s="415">
        <v>149</v>
      </c>
    </row>
    <row r="254" spans="1:4">
      <c r="A254" s="51" t="s">
        <v>1751</v>
      </c>
      <c r="B254" s="209" t="s">
        <v>413</v>
      </c>
      <c r="C254" s="210" t="s">
        <v>21</v>
      </c>
      <c r="D254" s="415">
        <v>16.899999999999999</v>
      </c>
    </row>
    <row r="255" spans="1:4">
      <c r="A255" s="51" t="s">
        <v>1752</v>
      </c>
      <c r="B255" s="209" t="s">
        <v>414</v>
      </c>
      <c r="C255" s="210" t="s">
        <v>21</v>
      </c>
      <c r="D255" s="415">
        <v>212.04</v>
      </c>
    </row>
    <row r="256" spans="1:4">
      <c r="A256" s="51" t="s">
        <v>1753</v>
      </c>
      <c r="B256" s="209" t="s">
        <v>401</v>
      </c>
      <c r="C256" s="210" t="s">
        <v>17</v>
      </c>
      <c r="D256" s="415">
        <v>1.353</v>
      </c>
    </row>
    <row r="257" spans="1:4">
      <c r="A257" s="51" t="s">
        <v>1754</v>
      </c>
      <c r="B257" s="209" t="s">
        <v>394</v>
      </c>
      <c r="C257" s="210" t="s">
        <v>17</v>
      </c>
      <c r="D257" s="415">
        <v>0.84</v>
      </c>
    </row>
    <row r="258" spans="1:4">
      <c r="A258" s="51" t="s">
        <v>1755</v>
      </c>
      <c r="B258" s="209" t="s">
        <v>395</v>
      </c>
      <c r="C258" s="210" t="s">
        <v>17</v>
      </c>
      <c r="D258" s="415">
        <v>1.17</v>
      </c>
    </row>
    <row r="259" spans="1:4">
      <c r="A259" s="51" t="s">
        <v>1756</v>
      </c>
      <c r="B259" s="209" t="s">
        <v>415</v>
      </c>
      <c r="C259" s="210" t="s">
        <v>17</v>
      </c>
      <c r="D259" s="415">
        <v>0.59</v>
      </c>
    </row>
    <row r="260" spans="1:4">
      <c r="A260" s="49" t="s">
        <v>1757</v>
      </c>
      <c r="B260" s="56" t="s">
        <v>416</v>
      </c>
      <c r="C260" s="57"/>
      <c r="D260" s="416"/>
    </row>
    <row r="261" spans="1:4">
      <c r="A261" s="51" t="s">
        <v>1758</v>
      </c>
      <c r="B261" s="209" t="s">
        <v>417</v>
      </c>
      <c r="C261" s="52" t="s">
        <v>21</v>
      </c>
      <c r="D261" s="415">
        <v>44.69</v>
      </c>
    </row>
    <row r="262" spans="1:4">
      <c r="A262" s="51" t="s">
        <v>1759</v>
      </c>
      <c r="B262" s="209" t="s">
        <v>401</v>
      </c>
      <c r="C262" s="52" t="s">
        <v>17</v>
      </c>
      <c r="D262" s="415">
        <v>1.2</v>
      </c>
    </row>
    <row r="263" spans="1:4">
      <c r="A263" s="51" t="s">
        <v>1760</v>
      </c>
      <c r="B263" s="209" t="s">
        <v>322</v>
      </c>
      <c r="C263" s="52" t="s">
        <v>17</v>
      </c>
      <c r="D263" s="415">
        <v>1.353</v>
      </c>
    </row>
    <row r="264" spans="1:4">
      <c r="A264" s="51" t="s">
        <v>1761</v>
      </c>
      <c r="B264" s="209" t="s">
        <v>418</v>
      </c>
      <c r="C264" s="52" t="s">
        <v>17</v>
      </c>
      <c r="D264" s="415">
        <v>0.89</v>
      </c>
    </row>
    <row r="265" spans="1:4">
      <c r="A265" s="51" t="s">
        <v>1762</v>
      </c>
      <c r="B265" s="209" t="s">
        <v>324</v>
      </c>
      <c r="C265" s="52" t="s">
        <v>17</v>
      </c>
      <c r="D265" s="415">
        <v>0.71</v>
      </c>
    </row>
    <row r="266" spans="1:4">
      <c r="A266" s="51" t="s">
        <v>1763</v>
      </c>
      <c r="B266" s="209" t="s">
        <v>419</v>
      </c>
      <c r="C266" s="52" t="s">
        <v>17</v>
      </c>
      <c r="D266" s="415">
        <v>1.17</v>
      </c>
    </row>
    <row r="267" spans="1:4">
      <c r="A267" s="51" t="s">
        <v>1764</v>
      </c>
      <c r="B267" s="209" t="s">
        <v>331</v>
      </c>
      <c r="C267" s="52" t="s">
        <v>17</v>
      </c>
      <c r="D267" s="415">
        <v>1.17</v>
      </c>
    </row>
    <row r="268" spans="1:4">
      <c r="A268" s="51" t="s">
        <v>1765</v>
      </c>
      <c r="B268" s="209" t="s">
        <v>420</v>
      </c>
      <c r="C268" s="52" t="s">
        <v>17</v>
      </c>
      <c r="D268" s="415">
        <v>0.59</v>
      </c>
    </row>
    <row r="269" spans="1:4">
      <c r="A269" s="51" t="s">
        <v>1766</v>
      </c>
      <c r="B269" s="53" t="s">
        <v>338</v>
      </c>
      <c r="C269" s="52" t="s">
        <v>17</v>
      </c>
      <c r="D269" s="415">
        <v>0.59</v>
      </c>
    </row>
    <row r="270" spans="1:4">
      <c r="A270" s="51" t="s">
        <v>1767</v>
      </c>
      <c r="B270" s="53" t="s">
        <v>421</v>
      </c>
      <c r="C270" s="52" t="s">
        <v>21</v>
      </c>
      <c r="D270" s="415">
        <v>2.12</v>
      </c>
    </row>
    <row r="271" spans="1:4">
      <c r="A271" s="51" t="s">
        <v>1768</v>
      </c>
      <c r="B271" s="53" t="s">
        <v>353</v>
      </c>
      <c r="C271" s="52" t="s">
        <v>21</v>
      </c>
      <c r="D271" s="415">
        <v>10.3</v>
      </c>
    </row>
    <row r="272" spans="1:4">
      <c r="A272" s="49" t="s">
        <v>1769</v>
      </c>
      <c r="B272" s="56" t="s">
        <v>1770</v>
      </c>
      <c r="C272" s="57"/>
      <c r="D272" s="419"/>
    </row>
    <row r="273" spans="1:4">
      <c r="A273" s="51" t="s">
        <v>1771</v>
      </c>
      <c r="B273" s="209" t="s">
        <v>1772</v>
      </c>
      <c r="C273" s="52" t="s">
        <v>21</v>
      </c>
      <c r="D273" s="415">
        <v>90</v>
      </c>
    </row>
    <row r="274" spans="1:4">
      <c r="A274" s="51" t="s">
        <v>1773</v>
      </c>
      <c r="B274" s="209" t="s">
        <v>1774</v>
      </c>
      <c r="C274" s="52" t="s">
        <v>21</v>
      </c>
      <c r="D274" s="415">
        <v>50</v>
      </c>
    </row>
    <row r="275" spans="1:4">
      <c r="A275" s="51" t="s">
        <v>1775</v>
      </c>
      <c r="B275" s="209" t="s">
        <v>322</v>
      </c>
      <c r="C275" s="210" t="s">
        <v>17</v>
      </c>
      <c r="D275" s="415">
        <v>1.353</v>
      </c>
    </row>
    <row r="276" spans="1:4">
      <c r="A276" s="51" t="s">
        <v>1776</v>
      </c>
      <c r="B276" s="209" t="s">
        <v>394</v>
      </c>
      <c r="C276" s="210" t="s">
        <v>17</v>
      </c>
      <c r="D276" s="415">
        <v>0.84</v>
      </c>
    </row>
    <row r="277" spans="1:4">
      <c r="A277" s="51" t="s">
        <v>1777</v>
      </c>
      <c r="B277" s="209" t="s">
        <v>395</v>
      </c>
      <c r="C277" s="52" t="s">
        <v>17</v>
      </c>
      <c r="D277" s="415">
        <v>1.17</v>
      </c>
    </row>
    <row r="278" spans="1:4">
      <c r="A278" s="51" t="s">
        <v>1778</v>
      </c>
      <c r="B278" s="209" t="s">
        <v>396</v>
      </c>
      <c r="C278" s="52" t="s">
        <v>17</v>
      </c>
      <c r="D278" s="415">
        <v>0.59</v>
      </c>
    </row>
    <row r="279" spans="1:4">
      <c r="A279" s="49" t="s">
        <v>1779</v>
      </c>
      <c r="B279" s="56" t="s">
        <v>1780</v>
      </c>
      <c r="C279" s="57"/>
      <c r="D279" s="419"/>
    </row>
    <row r="280" spans="1:4">
      <c r="A280" s="51" t="s">
        <v>1781</v>
      </c>
      <c r="B280" s="209" t="s">
        <v>402</v>
      </c>
      <c r="C280" s="52" t="s">
        <v>21</v>
      </c>
      <c r="D280" s="415">
        <v>56</v>
      </c>
    </row>
    <row r="281" spans="1:4" ht="25.5">
      <c r="A281" s="51" t="s">
        <v>1782</v>
      </c>
      <c r="B281" s="209" t="s">
        <v>403</v>
      </c>
      <c r="C281" s="52" t="s">
        <v>21</v>
      </c>
      <c r="D281" s="415">
        <v>254</v>
      </c>
    </row>
    <row r="282" spans="1:4">
      <c r="A282" s="51" t="s">
        <v>1783</v>
      </c>
      <c r="B282" s="209" t="s">
        <v>404</v>
      </c>
      <c r="C282" s="52" t="s">
        <v>21</v>
      </c>
      <c r="D282" s="415">
        <v>33.6</v>
      </c>
    </row>
    <row r="283" spans="1:4">
      <c r="A283" s="51" t="s">
        <v>1784</v>
      </c>
      <c r="B283" s="209" t="s">
        <v>405</v>
      </c>
      <c r="C283" s="52" t="s">
        <v>21</v>
      </c>
      <c r="D283" s="415">
        <v>30.8</v>
      </c>
    </row>
    <row r="284" spans="1:4">
      <c r="A284" s="51" t="s">
        <v>1785</v>
      </c>
      <c r="B284" s="209" t="s">
        <v>406</v>
      </c>
      <c r="C284" s="52" t="s">
        <v>21</v>
      </c>
      <c r="D284" s="415">
        <v>28.3</v>
      </c>
    </row>
    <row r="285" spans="1:4">
      <c r="A285" s="51" t="s">
        <v>1786</v>
      </c>
      <c r="B285" s="53" t="s">
        <v>407</v>
      </c>
      <c r="C285" s="52" t="s">
        <v>21</v>
      </c>
      <c r="D285" s="415">
        <v>36.4</v>
      </c>
    </row>
    <row r="286" spans="1:4">
      <c r="A286" s="51" t="s">
        <v>1787</v>
      </c>
      <c r="B286" s="53" t="s">
        <v>401</v>
      </c>
      <c r="C286" s="52" t="s">
        <v>17</v>
      </c>
      <c r="D286" s="415">
        <v>1.2</v>
      </c>
    </row>
    <row r="287" spans="1:4">
      <c r="A287" s="51" t="s">
        <v>1788</v>
      </c>
      <c r="B287" s="53" t="s">
        <v>408</v>
      </c>
      <c r="C287" s="52" t="s">
        <v>17</v>
      </c>
      <c r="D287" s="415">
        <v>2.0099999999999998</v>
      </c>
    </row>
    <row r="288" spans="1:4">
      <c r="A288" s="51" t="s">
        <v>1789</v>
      </c>
      <c r="B288" s="53" t="s">
        <v>409</v>
      </c>
      <c r="C288" s="52" t="s">
        <v>17</v>
      </c>
      <c r="D288" s="415">
        <v>1.17</v>
      </c>
    </row>
    <row r="289" spans="1:4">
      <c r="A289" s="51" t="s">
        <v>1790</v>
      </c>
      <c r="B289" s="53" t="s">
        <v>410</v>
      </c>
      <c r="C289" s="52" t="s">
        <v>17</v>
      </c>
      <c r="D289" s="415">
        <v>0.59</v>
      </c>
    </row>
    <row r="290" spans="1:4">
      <c r="A290" s="51" t="s">
        <v>1791</v>
      </c>
      <c r="B290" s="53" t="s">
        <v>411</v>
      </c>
      <c r="C290" s="52" t="s">
        <v>21</v>
      </c>
      <c r="D290" s="415">
        <v>100</v>
      </c>
    </row>
    <row r="291" spans="1:4">
      <c r="A291" s="49" t="s">
        <v>1792</v>
      </c>
      <c r="B291" s="56" t="s">
        <v>1793</v>
      </c>
      <c r="C291" s="57"/>
      <c r="D291" s="419"/>
    </row>
    <row r="292" spans="1:4">
      <c r="A292" s="51" t="s">
        <v>1794</v>
      </c>
      <c r="B292" s="209" t="s">
        <v>1795</v>
      </c>
      <c r="C292" s="52" t="s">
        <v>21</v>
      </c>
      <c r="D292" s="415">
        <v>798.2</v>
      </c>
    </row>
    <row r="293" spans="1:4">
      <c r="A293" s="51" t="s">
        <v>1796</v>
      </c>
      <c r="B293" s="209" t="s">
        <v>1797</v>
      </c>
      <c r="C293" s="52" t="s">
        <v>21</v>
      </c>
      <c r="D293" s="415">
        <v>68.7</v>
      </c>
    </row>
    <row r="294" spans="1:4">
      <c r="A294" s="51" t="s">
        <v>1798</v>
      </c>
      <c r="B294" s="209" t="s">
        <v>401</v>
      </c>
      <c r="C294" s="52" t="s">
        <v>17</v>
      </c>
      <c r="D294" s="415">
        <v>1.2</v>
      </c>
    </row>
    <row r="295" spans="1:4">
      <c r="A295" s="51" t="s">
        <v>1799</v>
      </c>
      <c r="B295" s="53" t="s">
        <v>322</v>
      </c>
      <c r="C295" s="52" t="s">
        <v>17</v>
      </c>
      <c r="D295" s="415">
        <v>1.353</v>
      </c>
    </row>
    <row r="296" spans="1:4">
      <c r="A296" s="51" t="s">
        <v>1800</v>
      </c>
      <c r="B296" s="53" t="s">
        <v>408</v>
      </c>
      <c r="C296" s="52" t="s">
        <v>17</v>
      </c>
      <c r="D296" s="415">
        <v>2.0099999999999998</v>
      </c>
    </row>
    <row r="297" spans="1:4">
      <c r="A297" s="51" t="s">
        <v>1801</v>
      </c>
      <c r="B297" s="53" t="s">
        <v>324</v>
      </c>
      <c r="C297" s="52" t="s">
        <v>17</v>
      </c>
      <c r="D297" s="415">
        <v>0.93</v>
      </c>
    </row>
    <row r="298" spans="1:4">
      <c r="A298" s="51" t="s">
        <v>1802</v>
      </c>
      <c r="B298" s="53" t="s">
        <v>409</v>
      </c>
      <c r="C298" s="52" t="s">
        <v>17</v>
      </c>
      <c r="D298" s="415">
        <v>1.17</v>
      </c>
    </row>
    <row r="299" spans="1:4">
      <c r="A299" s="51" t="s">
        <v>1803</v>
      </c>
      <c r="B299" s="53" t="s">
        <v>331</v>
      </c>
      <c r="C299" s="52" t="s">
        <v>17</v>
      </c>
      <c r="D299" s="415">
        <v>1.17</v>
      </c>
    </row>
    <row r="300" spans="1:4">
      <c r="A300" s="51" t="s">
        <v>1804</v>
      </c>
      <c r="B300" s="53" t="s">
        <v>410</v>
      </c>
      <c r="C300" s="52" t="s">
        <v>17</v>
      </c>
      <c r="D300" s="415">
        <v>0.59</v>
      </c>
    </row>
    <row r="301" spans="1:4">
      <c r="A301" s="51" t="s">
        <v>1805</v>
      </c>
      <c r="B301" s="53" t="s">
        <v>338</v>
      </c>
      <c r="C301" s="52" t="s">
        <v>17</v>
      </c>
      <c r="D301" s="415">
        <v>0.59</v>
      </c>
    </row>
    <row r="302" spans="1:4">
      <c r="A302" s="51" t="s">
        <v>1806</v>
      </c>
      <c r="B302" s="53" t="s">
        <v>346</v>
      </c>
      <c r="C302" s="52" t="s">
        <v>21</v>
      </c>
      <c r="D302" s="415">
        <v>2.12</v>
      </c>
    </row>
    <row r="303" spans="1:4">
      <c r="A303" s="51" t="s">
        <v>1807</v>
      </c>
      <c r="B303" s="53" t="s">
        <v>353</v>
      </c>
      <c r="C303" s="52" t="s">
        <v>21</v>
      </c>
      <c r="D303" s="415">
        <v>10.3</v>
      </c>
    </row>
    <row r="304" spans="1:4">
      <c r="A304" s="51" t="s">
        <v>1808</v>
      </c>
      <c r="B304" s="53" t="s">
        <v>411</v>
      </c>
      <c r="C304" s="52" t="s">
        <v>21</v>
      </c>
      <c r="D304" s="415">
        <v>100</v>
      </c>
    </row>
    <row r="305" spans="1:4">
      <c r="A305" s="49" t="s">
        <v>1809</v>
      </c>
      <c r="B305" s="56" t="s">
        <v>1810</v>
      </c>
      <c r="C305" s="57"/>
      <c r="D305" s="419"/>
    </row>
    <row r="306" spans="1:4">
      <c r="A306" s="51" t="s">
        <v>1811</v>
      </c>
      <c r="B306" s="31" t="s">
        <v>1812</v>
      </c>
      <c r="C306" s="52" t="s">
        <v>21</v>
      </c>
      <c r="D306" s="415">
        <v>1534.4</v>
      </c>
    </row>
    <row r="307" spans="1:4">
      <c r="A307" s="51" t="s">
        <v>1813</v>
      </c>
      <c r="B307" s="209" t="s">
        <v>322</v>
      </c>
      <c r="C307" s="52" t="s">
        <v>17</v>
      </c>
      <c r="D307" s="415">
        <v>1.353</v>
      </c>
    </row>
    <row r="308" spans="1:4">
      <c r="A308" s="51" t="s">
        <v>1814</v>
      </c>
      <c r="B308" s="209" t="s">
        <v>323</v>
      </c>
      <c r="C308" s="52" t="s">
        <v>17</v>
      </c>
      <c r="D308" s="415">
        <v>3.34</v>
      </c>
    </row>
    <row r="309" spans="1:4">
      <c r="A309" s="51" t="s">
        <v>1815</v>
      </c>
      <c r="B309" s="209" t="s">
        <v>1816</v>
      </c>
      <c r="C309" s="52" t="s">
        <v>17</v>
      </c>
      <c r="D309" s="415">
        <v>2.0099999999999998</v>
      </c>
    </row>
    <row r="310" spans="1:4">
      <c r="A310" s="51" t="s">
        <v>1817</v>
      </c>
      <c r="B310" s="209" t="s">
        <v>1818</v>
      </c>
      <c r="C310" s="52" t="s">
        <v>17</v>
      </c>
      <c r="D310" s="415">
        <v>1.17</v>
      </c>
    </row>
    <row r="311" spans="1:4">
      <c r="A311" s="51" t="s">
        <v>1819</v>
      </c>
      <c r="B311" s="53" t="s">
        <v>1820</v>
      </c>
      <c r="C311" s="52" t="s">
        <v>17</v>
      </c>
      <c r="D311" s="415">
        <v>0.59</v>
      </c>
    </row>
    <row r="312" spans="1:4">
      <c r="A312" s="51" t="s">
        <v>1821</v>
      </c>
      <c r="B312" s="53" t="s">
        <v>1822</v>
      </c>
      <c r="C312" s="52" t="s">
        <v>17</v>
      </c>
      <c r="D312" s="415">
        <v>0.59</v>
      </c>
    </row>
    <row r="313" spans="1:4">
      <c r="A313" s="51" t="s">
        <v>1823</v>
      </c>
      <c r="B313" s="53" t="s">
        <v>1824</v>
      </c>
      <c r="C313" s="52" t="s">
        <v>21</v>
      </c>
      <c r="D313" s="415">
        <v>70.5</v>
      </c>
    </row>
    <row r="314" spans="1:4">
      <c r="A314" s="51" t="s">
        <v>1825</v>
      </c>
      <c r="B314" s="31" t="s">
        <v>1826</v>
      </c>
      <c r="C314" s="52" t="s">
        <v>21</v>
      </c>
      <c r="D314" s="415">
        <v>81.5</v>
      </c>
    </row>
    <row r="315" spans="1:4">
      <c r="A315" s="51" t="s">
        <v>1827</v>
      </c>
      <c r="B315" s="31" t="s">
        <v>1828</v>
      </c>
      <c r="C315" s="52" t="s">
        <v>21</v>
      </c>
      <c r="D315" s="415">
        <v>86.5</v>
      </c>
    </row>
    <row r="316" spans="1:4">
      <c r="A316" s="51" t="s">
        <v>1829</v>
      </c>
      <c r="B316" s="31" t="s">
        <v>1830</v>
      </c>
      <c r="C316" s="52" t="s">
        <v>21</v>
      </c>
      <c r="D316" s="415">
        <v>151.06</v>
      </c>
    </row>
    <row r="317" spans="1:4">
      <c r="A317" s="51" t="s">
        <v>1831</v>
      </c>
      <c r="B317" s="53" t="s">
        <v>1832</v>
      </c>
      <c r="C317" s="52" t="s">
        <v>21</v>
      </c>
      <c r="D317" s="415">
        <v>70.5</v>
      </c>
    </row>
    <row r="318" spans="1:4">
      <c r="A318" s="51" t="s">
        <v>1833</v>
      </c>
      <c r="B318" s="53" t="s">
        <v>1834</v>
      </c>
      <c r="C318" s="52" t="s">
        <v>21</v>
      </c>
      <c r="D318" s="415">
        <v>117.5</v>
      </c>
    </row>
    <row r="319" spans="1:4">
      <c r="A319" s="51" t="s">
        <v>1835</v>
      </c>
      <c r="B319" s="31" t="s">
        <v>1836</v>
      </c>
      <c r="C319" s="52" t="s">
        <v>21</v>
      </c>
      <c r="D319" s="415">
        <v>138.69999999999999</v>
      </c>
    </row>
    <row r="320" spans="1:4">
      <c r="A320" s="51" t="s">
        <v>1837</v>
      </c>
      <c r="B320" s="31" t="s">
        <v>1838</v>
      </c>
      <c r="C320" s="52" t="s">
        <v>21</v>
      </c>
      <c r="D320" s="415">
        <v>4.41</v>
      </c>
    </row>
    <row r="321" spans="1:4">
      <c r="A321" s="51" t="s">
        <v>1839</v>
      </c>
      <c r="B321" s="53" t="s">
        <v>1840</v>
      </c>
      <c r="C321" s="52" t="s">
        <v>21</v>
      </c>
      <c r="D321" s="415">
        <v>89.4</v>
      </c>
    </row>
    <row r="322" spans="1:4">
      <c r="A322" s="51" t="s">
        <v>1841</v>
      </c>
      <c r="B322" s="31" t="s">
        <v>1842</v>
      </c>
      <c r="C322" s="52" t="s">
        <v>21</v>
      </c>
      <c r="D322" s="415">
        <v>141.83000000000001</v>
      </c>
    </row>
    <row r="323" spans="1:4">
      <c r="A323" s="49" t="s">
        <v>1843</v>
      </c>
      <c r="B323" s="56" t="s">
        <v>1844</v>
      </c>
      <c r="C323" s="57"/>
      <c r="D323" s="419"/>
    </row>
    <row r="324" spans="1:4" ht="102">
      <c r="A324" s="51" t="s">
        <v>1845</v>
      </c>
      <c r="B324" s="31" t="s">
        <v>1846</v>
      </c>
      <c r="C324" s="52" t="s">
        <v>21</v>
      </c>
      <c r="D324" s="415">
        <v>280</v>
      </c>
    </row>
    <row r="325" spans="1:4">
      <c r="A325" s="167"/>
      <c r="B325" s="168"/>
      <c r="C325" s="169"/>
      <c r="D325" s="420"/>
    </row>
    <row r="326" spans="1:4">
      <c r="A326" s="170"/>
      <c r="B326" s="172" t="s">
        <v>258</v>
      </c>
      <c r="C326" s="173"/>
      <c r="D326" s="421"/>
    </row>
    <row r="327" spans="1:4" ht="102">
      <c r="A327" s="328" t="s">
        <v>259</v>
      </c>
      <c r="B327" s="42" t="s">
        <v>262</v>
      </c>
      <c r="C327" s="174"/>
      <c r="D327" s="397"/>
    </row>
    <row r="328" spans="1:4" ht="38.25">
      <c r="A328" s="328" t="s">
        <v>260</v>
      </c>
      <c r="B328" s="42" t="s">
        <v>264</v>
      </c>
      <c r="C328" s="192"/>
      <c r="D328" s="397"/>
    </row>
  </sheetData>
  <autoFilter ref="A6:H324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D214"/>
  <sheetViews>
    <sheetView view="pageBreakPreview" topLeftCell="A18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3.42578125" style="82" bestFit="1" customWidth="1"/>
    <col min="2" max="2" width="83.85546875" style="93" customWidth="1"/>
    <col min="3" max="3" width="12.5703125" style="94" customWidth="1"/>
    <col min="4" max="4" width="18.28515625" style="398" customWidth="1"/>
    <col min="5" max="16384" width="9.28515625" style="82"/>
  </cols>
  <sheetData>
    <row r="1" spans="1:4" ht="101.2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s="361" customFormat="1" ht="24" customHeight="1">
      <c r="A3" s="467" t="s">
        <v>2549</v>
      </c>
      <c r="B3" s="467"/>
      <c r="C3" s="467"/>
      <c r="D3" s="467"/>
    </row>
    <row r="4" spans="1:4">
      <c r="A4" s="468"/>
      <c r="B4" s="468"/>
      <c r="C4" s="468"/>
      <c r="D4" s="468"/>
    </row>
    <row r="5" spans="1:4">
      <c r="A5" s="86"/>
      <c r="B5" s="86"/>
      <c r="C5" s="86"/>
      <c r="D5" s="377"/>
    </row>
    <row r="6" spans="1:4" s="87" customFormat="1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s="112" customFormat="1">
      <c r="A7" s="95" t="s">
        <v>503</v>
      </c>
      <c r="B7" s="96" t="s">
        <v>424</v>
      </c>
      <c r="C7" s="97"/>
      <c r="D7" s="422"/>
    </row>
    <row r="8" spans="1:4" s="106" customFormat="1" ht="25.5">
      <c r="A8" s="63" t="s">
        <v>640</v>
      </c>
      <c r="B8" s="64" t="s">
        <v>422</v>
      </c>
      <c r="C8" s="65"/>
      <c r="D8" s="423"/>
    </row>
    <row r="9" spans="1:4" s="106" customFormat="1">
      <c r="A9" s="66" t="s">
        <v>1848</v>
      </c>
      <c r="B9" s="32" t="s">
        <v>425</v>
      </c>
      <c r="C9" s="59"/>
      <c r="D9" s="424"/>
    </row>
    <row r="10" spans="1:4" s="106" customFormat="1">
      <c r="A10" s="120" t="s">
        <v>1849</v>
      </c>
      <c r="B10" s="68" t="s">
        <v>560</v>
      </c>
      <c r="C10" s="72" t="s">
        <v>17</v>
      </c>
      <c r="D10" s="425">
        <v>3.79</v>
      </c>
    </row>
    <row r="11" spans="1:4" s="106" customFormat="1">
      <c r="A11" s="120" t="s">
        <v>1850</v>
      </c>
      <c r="B11" s="68" t="s">
        <v>561</v>
      </c>
      <c r="C11" s="72" t="s">
        <v>21</v>
      </c>
      <c r="D11" s="425">
        <v>22.374000000000002</v>
      </c>
    </row>
    <row r="12" spans="1:4" s="106" customFormat="1">
      <c r="A12" s="120" t="s">
        <v>1851</v>
      </c>
      <c r="B12" s="68" t="s">
        <v>562</v>
      </c>
      <c r="C12" s="72" t="s">
        <v>21</v>
      </c>
      <c r="D12" s="425">
        <v>100.727</v>
      </c>
    </row>
    <row r="13" spans="1:4" s="106" customFormat="1">
      <c r="A13" s="120" t="s">
        <v>1852</v>
      </c>
      <c r="B13" s="68" t="s">
        <v>563</v>
      </c>
      <c r="C13" s="72" t="s">
        <v>21</v>
      </c>
      <c r="D13" s="425">
        <v>77.088000000000008</v>
      </c>
    </row>
    <row r="14" spans="1:4" s="106" customFormat="1">
      <c r="A14" s="120" t="s">
        <v>1853</v>
      </c>
      <c r="B14" s="68" t="s">
        <v>564</v>
      </c>
      <c r="C14" s="72" t="s">
        <v>17</v>
      </c>
      <c r="D14" s="425">
        <v>1.1100000000000001</v>
      </c>
    </row>
    <row r="15" spans="1:4" s="106" customFormat="1">
      <c r="A15" s="120" t="s">
        <v>1854</v>
      </c>
      <c r="B15" s="68" t="s">
        <v>565</v>
      </c>
      <c r="C15" s="72" t="s">
        <v>17</v>
      </c>
      <c r="D15" s="425">
        <v>0.65</v>
      </c>
    </row>
    <row r="16" spans="1:4" s="107" customFormat="1" ht="15">
      <c r="A16" s="120" t="s">
        <v>1855</v>
      </c>
      <c r="B16" s="68" t="s">
        <v>428</v>
      </c>
      <c r="C16" s="72" t="s">
        <v>4</v>
      </c>
      <c r="D16" s="425">
        <v>1.5509999999999999</v>
      </c>
    </row>
    <row r="17" spans="1:4" s="107" customFormat="1" ht="15">
      <c r="A17" s="120" t="s">
        <v>1856</v>
      </c>
      <c r="B17" s="68" t="s">
        <v>566</v>
      </c>
      <c r="C17" s="72" t="s">
        <v>4</v>
      </c>
      <c r="D17" s="425">
        <v>23.32</v>
      </c>
    </row>
    <row r="18" spans="1:4" s="107" customFormat="1" ht="25.5">
      <c r="A18" s="120" t="s">
        <v>1857</v>
      </c>
      <c r="B18" s="68" t="s">
        <v>567</v>
      </c>
      <c r="C18" s="72" t="s">
        <v>4</v>
      </c>
      <c r="D18" s="425">
        <v>20.537000000000003</v>
      </c>
    </row>
    <row r="19" spans="1:4" s="106" customFormat="1" ht="15">
      <c r="A19" s="120" t="s">
        <v>1858</v>
      </c>
      <c r="B19" s="68" t="s">
        <v>568</v>
      </c>
      <c r="C19" s="72" t="s">
        <v>4</v>
      </c>
      <c r="D19" s="425">
        <v>18.788</v>
      </c>
    </row>
    <row r="20" spans="1:4" s="106" customFormat="1" ht="15">
      <c r="A20" s="120" t="s">
        <v>1859</v>
      </c>
      <c r="B20" s="69" t="s">
        <v>569</v>
      </c>
      <c r="C20" s="72" t="s">
        <v>4</v>
      </c>
      <c r="D20" s="425">
        <v>1.4630000000000003</v>
      </c>
    </row>
    <row r="21" spans="1:4" s="106" customFormat="1">
      <c r="A21" s="120" t="s">
        <v>1860</v>
      </c>
      <c r="B21" s="68" t="s">
        <v>570</v>
      </c>
      <c r="C21" s="72" t="s">
        <v>17</v>
      </c>
      <c r="D21" s="425">
        <v>1.59</v>
      </c>
    </row>
    <row r="22" spans="1:4" s="106" customFormat="1" ht="15">
      <c r="A22" s="120" t="s">
        <v>1861</v>
      </c>
      <c r="B22" s="31" t="s">
        <v>661</v>
      </c>
      <c r="C22" s="72" t="s">
        <v>6</v>
      </c>
      <c r="D22" s="425">
        <v>52.723000000000006</v>
      </c>
    </row>
    <row r="23" spans="1:4" s="106" customFormat="1" ht="15">
      <c r="A23" s="120" t="s">
        <v>1862</v>
      </c>
      <c r="B23" s="31" t="s">
        <v>571</v>
      </c>
      <c r="C23" s="72" t="s">
        <v>6</v>
      </c>
      <c r="D23" s="425">
        <v>28.677000000000003</v>
      </c>
    </row>
    <row r="24" spans="1:4" s="107" customFormat="1">
      <c r="A24" s="120" t="s">
        <v>1863</v>
      </c>
      <c r="B24" s="68" t="s">
        <v>572</v>
      </c>
      <c r="C24" s="72" t="s">
        <v>21</v>
      </c>
      <c r="D24" s="425">
        <v>12.83</v>
      </c>
    </row>
    <row r="25" spans="1:4" s="106" customFormat="1">
      <c r="A25" s="66" t="s">
        <v>1864</v>
      </c>
      <c r="B25" s="32" t="s">
        <v>429</v>
      </c>
      <c r="C25" s="59"/>
      <c r="D25" s="424"/>
    </row>
    <row r="26" spans="1:4" s="106" customFormat="1">
      <c r="A26" s="120" t="s">
        <v>1865</v>
      </c>
      <c r="B26" s="68" t="s">
        <v>573</v>
      </c>
      <c r="C26" s="72" t="s">
        <v>17</v>
      </c>
      <c r="D26" s="425">
        <v>13.222000000000001</v>
      </c>
    </row>
    <row r="27" spans="1:4" s="106" customFormat="1" ht="15">
      <c r="A27" s="120" t="s">
        <v>1866</v>
      </c>
      <c r="B27" s="68" t="s">
        <v>574</v>
      </c>
      <c r="C27" s="72" t="s">
        <v>4</v>
      </c>
      <c r="D27" s="425">
        <v>1.5509999999999999</v>
      </c>
    </row>
    <row r="28" spans="1:4" s="106" customFormat="1" ht="15">
      <c r="A28" s="120" t="s">
        <v>1867</v>
      </c>
      <c r="B28" s="68" t="s">
        <v>566</v>
      </c>
      <c r="C28" s="72" t="s">
        <v>4</v>
      </c>
      <c r="D28" s="425">
        <v>23.32</v>
      </c>
    </row>
    <row r="29" spans="1:4" s="106" customFormat="1" ht="15">
      <c r="A29" s="120" t="s">
        <v>1868</v>
      </c>
      <c r="B29" s="31" t="s">
        <v>646</v>
      </c>
      <c r="C29" s="72" t="s">
        <v>6</v>
      </c>
      <c r="D29" s="425">
        <v>7.5020000000000007</v>
      </c>
    </row>
    <row r="30" spans="1:4" s="106" customFormat="1" ht="25.5">
      <c r="A30" s="120" t="s">
        <v>1869</v>
      </c>
      <c r="B30" s="68" t="s">
        <v>575</v>
      </c>
      <c r="C30" s="72" t="s">
        <v>4</v>
      </c>
      <c r="D30" s="425">
        <v>20.537000000000003</v>
      </c>
    </row>
    <row r="31" spans="1:4" s="106" customFormat="1" ht="15">
      <c r="A31" s="120" t="s">
        <v>1870</v>
      </c>
      <c r="B31" s="68" t="s">
        <v>568</v>
      </c>
      <c r="C31" s="72" t="s">
        <v>4</v>
      </c>
      <c r="D31" s="425">
        <v>18.788</v>
      </c>
    </row>
    <row r="32" spans="1:4" s="106" customFormat="1" ht="15">
      <c r="A32" s="120" t="s">
        <v>1871</v>
      </c>
      <c r="B32" s="69" t="s">
        <v>569</v>
      </c>
      <c r="C32" s="72" t="s">
        <v>4</v>
      </c>
      <c r="D32" s="425">
        <v>1.4630000000000003</v>
      </c>
    </row>
    <row r="33" spans="1:4" s="106" customFormat="1">
      <c r="A33" s="120" t="s">
        <v>1872</v>
      </c>
      <c r="B33" s="68" t="s">
        <v>576</v>
      </c>
      <c r="C33" s="72" t="s">
        <v>17</v>
      </c>
      <c r="D33" s="425">
        <v>1.276</v>
      </c>
    </row>
    <row r="34" spans="1:4" s="106" customFormat="1">
      <c r="A34" s="120" t="s">
        <v>1873</v>
      </c>
      <c r="B34" s="68" t="s">
        <v>577</v>
      </c>
      <c r="C34" s="72" t="s">
        <v>17</v>
      </c>
      <c r="D34" s="425">
        <v>1.1100000000000001</v>
      </c>
    </row>
    <row r="35" spans="1:4" s="106" customFormat="1" ht="38.25">
      <c r="A35" s="120" t="s">
        <v>1874</v>
      </c>
      <c r="B35" s="31" t="s">
        <v>578</v>
      </c>
      <c r="C35" s="72" t="s">
        <v>21</v>
      </c>
      <c r="D35" s="425">
        <v>1039.9000000000001</v>
      </c>
    </row>
    <row r="36" spans="1:4" s="106" customFormat="1">
      <c r="A36" s="120" t="s">
        <v>1875</v>
      </c>
      <c r="B36" s="31" t="s">
        <v>579</v>
      </c>
      <c r="C36" s="72" t="s">
        <v>21</v>
      </c>
      <c r="D36" s="425">
        <v>77.77000000000001</v>
      </c>
    </row>
    <row r="37" spans="1:4" s="106" customFormat="1" ht="15">
      <c r="A37" s="120" t="s">
        <v>1876</v>
      </c>
      <c r="B37" s="31" t="s">
        <v>661</v>
      </c>
      <c r="C37" s="72" t="s">
        <v>6</v>
      </c>
      <c r="D37" s="425">
        <v>52.723000000000006</v>
      </c>
    </row>
    <row r="38" spans="1:4" s="106" customFormat="1" ht="15">
      <c r="A38" s="120" t="s">
        <v>1877</v>
      </c>
      <c r="B38" s="31" t="s">
        <v>571</v>
      </c>
      <c r="C38" s="72" t="s">
        <v>6</v>
      </c>
      <c r="D38" s="425">
        <v>28.677000000000003</v>
      </c>
    </row>
    <row r="39" spans="1:4" s="107" customFormat="1">
      <c r="A39" s="66" t="s">
        <v>1878</v>
      </c>
      <c r="B39" s="32" t="s">
        <v>430</v>
      </c>
      <c r="C39" s="59"/>
      <c r="D39" s="424"/>
    </row>
    <row r="40" spans="1:4" s="106" customFormat="1" ht="16.5">
      <c r="A40" s="120" t="s">
        <v>1879</v>
      </c>
      <c r="B40" s="31" t="s">
        <v>580</v>
      </c>
      <c r="C40" s="72" t="s">
        <v>21</v>
      </c>
      <c r="D40" s="425">
        <v>41.635000000000005</v>
      </c>
    </row>
    <row r="41" spans="1:4" s="106" customFormat="1">
      <c r="A41" s="120" t="s">
        <v>1880</v>
      </c>
      <c r="B41" s="31" t="s">
        <v>581</v>
      </c>
      <c r="C41" s="72" t="s">
        <v>17</v>
      </c>
      <c r="D41" s="425">
        <v>10.406000000000002</v>
      </c>
    </row>
    <row r="42" spans="1:4" s="106" customFormat="1">
      <c r="A42" s="120" t="s">
        <v>1881</v>
      </c>
      <c r="B42" s="31" t="s">
        <v>582</v>
      </c>
      <c r="C42" s="72" t="s">
        <v>21</v>
      </c>
      <c r="D42" s="425">
        <v>11.86</v>
      </c>
    </row>
    <row r="43" spans="1:4" s="106" customFormat="1">
      <c r="A43" s="120" t="s">
        <v>1882</v>
      </c>
      <c r="B43" s="31" t="s">
        <v>583</v>
      </c>
      <c r="C43" s="72" t="s">
        <v>21</v>
      </c>
      <c r="D43" s="425">
        <v>11.13</v>
      </c>
    </row>
    <row r="44" spans="1:4" s="106" customFormat="1">
      <c r="A44" s="120" t="s">
        <v>1883</v>
      </c>
      <c r="B44" s="31" t="s">
        <v>584</v>
      </c>
      <c r="C44" s="72" t="s">
        <v>21</v>
      </c>
      <c r="D44" s="425">
        <v>12.42</v>
      </c>
    </row>
    <row r="45" spans="1:4" s="106" customFormat="1">
      <c r="A45" s="120" t="s">
        <v>1884</v>
      </c>
      <c r="B45" s="31" t="s">
        <v>585</v>
      </c>
      <c r="C45" s="72" t="s">
        <v>21</v>
      </c>
      <c r="D45" s="425">
        <v>25.83</v>
      </c>
    </row>
    <row r="46" spans="1:4" s="106" customFormat="1">
      <c r="A46" s="120" t="s">
        <v>1885</v>
      </c>
      <c r="B46" s="31" t="s">
        <v>586</v>
      </c>
      <c r="C46" s="72" t="s">
        <v>21</v>
      </c>
      <c r="D46" s="425">
        <v>34.980000000000004</v>
      </c>
    </row>
    <row r="47" spans="1:4" s="115" customFormat="1">
      <c r="A47" s="120" t="s">
        <v>1886</v>
      </c>
      <c r="B47" s="31" t="s">
        <v>587</v>
      </c>
      <c r="C47" s="72" t="s">
        <v>17</v>
      </c>
      <c r="D47" s="425">
        <v>26.774000000000001</v>
      </c>
    </row>
    <row r="48" spans="1:4" s="115" customFormat="1">
      <c r="A48" s="120" t="s">
        <v>1887</v>
      </c>
      <c r="B48" s="31" t="s">
        <v>431</v>
      </c>
      <c r="C48" s="72" t="s">
        <v>21</v>
      </c>
      <c r="D48" s="425">
        <v>19.32</v>
      </c>
    </row>
    <row r="49" spans="1:4" s="115" customFormat="1">
      <c r="A49" s="120" t="s">
        <v>1888</v>
      </c>
      <c r="B49" s="24" t="s">
        <v>588</v>
      </c>
      <c r="C49" s="72" t="s">
        <v>17</v>
      </c>
      <c r="D49" s="425">
        <v>3.0030000000000001</v>
      </c>
    </row>
    <row r="50" spans="1:4" s="115" customFormat="1">
      <c r="A50" s="120" t="s">
        <v>1889</v>
      </c>
      <c r="B50" s="24" t="s">
        <v>589</v>
      </c>
      <c r="C50" s="72" t="s">
        <v>21</v>
      </c>
      <c r="D50" s="425">
        <v>4.8099999999999996</v>
      </c>
    </row>
    <row r="51" spans="1:4" s="106" customFormat="1">
      <c r="A51" s="120" t="s">
        <v>1890</v>
      </c>
      <c r="B51" s="68" t="s">
        <v>570</v>
      </c>
      <c r="C51" s="72" t="s">
        <v>17</v>
      </c>
      <c r="D51" s="425">
        <v>1.59</v>
      </c>
    </row>
    <row r="52" spans="1:4" s="106" customFormat="1" ht="25.5">
      <c r="A52" s="120" t="s">
        <v>1891</v>
      </c>
      <c r="B52" s="31" t="s">
        <v>1892</v>
      </c>
      <c r="C52" s="72" t="s">
        <v>21</v>
      </c>
      <c r="D52" s="425">
        <v>97.63</v>
      </c>
    </row>
    <row r="53" spans="1:4" s="106" customFormat="1">
      <c r="A53" s="66" t="s">
        <v>1893</v>
      </c>
      <c r="B53" s="32" t="s">
        <v>1894</v>
      </c>
      <c r="C53" s="59"/>
      <c r="D53" s="424"/>
    </row>
    <row r="54" spans="1:4" s="106" customFormat="1" ht="38.25">
      <c r="A54" s="120" t="s">
        <v>1895</v>
      </c>
      <c r="B54" s="31" t="s">
        <v>1896</v>
      </c>
      <c r="C54" s="72" t="s">
        <v>21</v>
      </c>
      <c r="D54" s="425">
        <v>888.65700000000004</v>
      </c>
    </row>
    <row r="55" spans="1:4" s="106" customFormat="1">
      <c r="A55" s="63" t="s">
        <v>641</v>
      </c>
      <c r="B55" s="64" t="s">
        <v>278</v>
      </c>
      <c r="C55" s="65"/>
      <c r="D55" s="423"/>
    </row>
    <row r="56" spans="1:4" s="106" customFormat="1">
      <c r="A56" s="66" t="s">
        <v>1897</v>
      </c>
      <c r="B56" s="32" t="s">
        <v>432</v>
      </c>
      <c r="C56" s="59"/>
      <c r="D56" s="424"/>
    </row>
    <row r="57" spans="1:4" s="106" customFormat="1">
      <c r="A57" s="17" t="s">
        <v>1898</v>
      </c>
      <c r="B57" s="22" t="s">
        <v>433</v>
      </c>
      <c r="C57" s="29"/>
      <c r="D57" s="426"/>
    </row>
    <row r="58" spans="1:4" s="106" customFormat="1">
      <c r="A58" s="120" t="s">
        <v>1899</v>
      </c>
      <c r="B58" s="68" t="s">
        <v>560</v>
      </c>
      <c r="C58" s="72" t="s">
        <v>17</v>
      </c>
      <c r="D58" s="425">
        <v>3.79</v>
      </c>
    </row>
    <row r="59" spans="1:4" s="106" customFormat="1">
      <c r="A59" s="120" t="s">
        <v>1900</v>
      </c>
      <c r="B59" s="68" t="s">
        <v>426</v>
      </c>
      <c r="C59" s="72" t="s">
        <v>17</v>
      </c>
      <c r="D59" s="425">
        <v>1.1100000000000001</v>
      </c>
    </row>
    <row r="60" spans="1:4" s="106" customFormat="1">
      <c r="A60" s="120" t="s">
        <v>1901</v>
      </c>
      <c r="B60" s="68" t="s">
        <v>427</v>
      </c>
      <c r="C60" s="72" t="s">
        <v>17</v>
      </c>
      <c r="D60" s="425">
        <v>0.65</v>
      </c>
    </row>
    <row r="61" spans="1:4" s="106" customFormat="1" ht="15">
      <c r="A61" s="120" t="s">
        <v>1902</v>
      </c>
      <c r="B61" s="68" t="s">
        <v>428</v>
      </c>
      <c r="C61" s="72" t="s">
        <v>4</v>
      </c>
      <c r="D61" s="425">
        <v>1.5509999999999999</v>
      </c>
    </row>
    <row r="62" spans="1:4" s="106" customFormat="1" ht="15">
      <c r="A62" s="120" t="s">
        <v>1903</v>
      </c>
      <c r="B62" s="68" t="s">
        <v>566</v>
      </c>
      <c r="C62" s="72" t="s">
        <v>4</v>
      </c>
      <c r="D62" s="425">
        <v>23.32</v>
      </c>
    </row>
    <row r="63" spans="1:4" s="106" customFormat="1" ht="25.5">
      <c r="A63" s="120" t="s">
        <v>1904</v>
      </c>
      <c r="B63" s="68" t="s">
        <v>567</v>
      </c>
      <c r="C63" s="72" t="s">
        <v>4</v>
      </c>
      <c r="D63" s="425">
        <v>20.537000000000003</v>
      </c>
    </row>
    <row r="64" spans="1:4" s="106" customFormat="1" ht="15">
      <c r="A64" s="120" t="s">
        <v>1905</v>
      </c>
      <c r="B64" s="68" t="s">
        <v>568</v>
      </c>
      <c r="C64" s="72" t="s">
        <v>4</v>
      </c>
      <c r="D64" s="425">
        <v>18.788</v>
      </c>
    </row>
    <row r="65" spans="1:4" s="106" customFormat="1" ht="15">
      <c r="A65" s="120" t="s">
        <v>1906</v>
      </c>
      <c r="B65" s="69" t="s">
        <v>569</v>
      </c>
      <c r="C65" s="72" t="s">
        <v>4</v>
      </c>
      <c r="D65" s="425">
        <v>1.4630000000000003</v>
      </c>
    </row>
    <row r="66" spans="1:4" s="106" customFormat="1">
      <c r="A66" s="120" t="s">
        <v>1907</v>
      </c>
      <c r="B66" s="68" t="s">
        <v>570</v>
      </c>
      <c r="C66" s="72" t="s">
        <v>17</v>
      </c>
      <c r="D66" s="425">
        <v>1.59</v>
      </c>
    </row>
    <row r="67" spans="1:4" s="107" customFormat="1">
      <c r="A67" s="120" t="s">
        <v>1908</v>
      </c>
      <c r="B67" s="68" t="s">
        <v>563</v>
      </c>
      <c r="C67" s="72" t="s">
        <v>21</v>
      </c>
      <c r="D67" s="425">
        <v>77.088000000000008</v>
      </c>
    </row>
    <row r="68" spans="1:4" s="107" customFormat="1">
      <c r="A68" s="66" t="s">
        <v>1909</v>
      </c>
      <c r="B68" s="32" t="s">
        <v>434</v>
      </c>
      <c r="C68" s="59"/>
      <c r="D68" s="424"/>
    </row>
    <row r="69" spans="1:4" s="107" customFormat="1">
      <c r="A69" s="17" t="s">
        <v>1910</v>
      </c>
      <c r="B69" s="22" t="s">
        <v>435</v>
      </c>
      <c r="C69" s="29"/>
      <c r="D69" s="426"/>
    </row>
    <row r="70" spans="1:4" s="107" customFormat="1">
      <c r="A70" s="120" t="s">
        <v>1911</v>
      </c>
      <c r="B70" s="31" t="s">
        <v>590</v>
      </c>
      <c r="C70" s="72" t="s">
        <v>17</v>
      </c>
      <c r="D70" s="425">
        <v>9.5260000000000016</v>
      </c>
    </row>
    <row r="71" spans="1:4" s="106" customFormat="1">
      <c r="A71" s="120" t="s">
        <v>1912</v>
      </c>
      <c r="B71" s="31" t="s">
        <v>591</v>
      </c>
      <c r="C71" s="72" t="s">
        <v>17</v>
      </c>
      <c r="D71" s="425">
        <v>13.222000000000001</v>
      </c>
    </row>
    <row r="72" spans="1:4" s="112" customFormat="1" ht="15">
      <c r="A72" s="120" t="s">
        <v>1913</v>
      </c>
      <c r="B72" s="69" t="s">
        <v>592</v>
      </c>
      <c r="C72" s="72" t="s">
        <v>4</v>
      </c>
      <c r="D72" s="425">
        <v>1.5509999999999999</v>
      </c>
    </row>
    <row r="73" spans="1:4" s="106" customFormat="1" ht="15">
      <c r="A73" s="120" t="s">
        <v>1914</v>
      </c>
      <c r="B73" s="69" t="s">
        <v>593</v>
      </c>
      <c r="C73" s="72" t="s">
        <v>4</v>
      </c>
      <c r="D73" s="425">
        <v>23.32</v>
      </c>
    </row>
    <row r="74" spans="1:4" s="112" customFormat="1" ht="25.5">
      <c r="A74" s="120" t="s">
        <v>1915</v>
      </c>
      <c r="B74" s="68" t="s">
        <v>575</v>
      </c>
      <c r="C74" s="72" t="s">
        <v>4</v>
      </c>
      <c r="D74" s="425">
        <v>20.537000000000003</v>
      </c>
    </row>
    <row r="75" spans="1:4" s="112" customFormat="1" ht="15">
      <c r="A75" s="120" t="s">
        <v>1916</v>
      </c>
      <c r="B75" s="68" t="s">
        <v>568</v>
      </c>
      <c r="C75" s="72" t="s">
        <v>4</v>
      </c>
      <c r="D75" s="425">
        <v>18.788</v>
      </c>
    </row>
    <row r="76" spans="1:4" s="112" customFormat="1" ht="15">
      <c r="A76" s="120" t="s">
        <v>1917</v>
      </c>
      <c r="B76" s="69" t="s">
        <v>569</v>
      </c>
      <c r="C76" s="72" t="s">
        <v>4</v>
      </c>
      <c r="D76" s="425">
        <v>1.4630000000000003</v>
      </c>
    </row>
    <row r="77" spans="1:4" s="112" customFormat="1" ht="38.25">
      <c r="A77" s="120" t="s">
        <v>1918</v>
      </c>
      <c r="B77" s="31" t="s">
        <v>594</v>
      </c>
      <c r="C77" s="72" t="s">
        <v>21</v>
      </c>
      <c r="D77" s="425">
        <v>888.65700000000004</v>
      </c>
    </row>
    <row r="78" spans="1:4" s="112" customFormat="1" ht="25.5">
      <c r="A78" s="120" t="s">
        <v>1919</v>
      </c>
      <c r="B78" s="69" t="s">
        <v>595</v>
      </c>
      <c r="C78" s="72" t="s">
        <v>17</v>
      </c>
      <c r="D78" s="425">
        <v>184.64</v>
      </c>
    </row>
    <row r="79" spans="1:4" s="106" customFormat="1">
      <c r="A79" s="120" t="s">
        <v>1920</v>
      </c>
      <c r="B79" s="69" t="s">
        <v>596</v>
      </c>
      <c r="C79" s="72" t="s">
        <v>21</v>
      </c>
      <c r="D79" s="425">
        <v>151.51400000000001</v>
      </c>
    </row>
    <row r="80" spans="1:4" s="108" customFormat="1" ht="15">
      <c r="A80" s="120" t="s">
        <v>1921</v>
      </c>
      <c r="B80" s="31" t="s">
        <v>436</v>
      </c>
      <c r="C80" s="72" t="s">
        <v>4</v>
      </c>
      <c r="D80" s="425">
        <v>77.088000000000008</v>
      </c>
    </row>
    <row r="81" spans="1:4" s="106" customFormat="1">
      <c r="A81" s="120" t="s">
        <v>1922</v>
      </c>
      <c r="B81" s="31" t="s">
        <v>597</v>
      </c>
      <c r="C81" s="72" t="s">
        <v>17</v>
      </c>
      <c r="D81" s="425">
        <v>1.276</v>
      </c>
    </row>
    <row r="82" spans="1:4" s="107" customFormat="1">
      <c r="A82" s="63" t="s">
        <v>642</v>
      </c>
      <c r="B82" s="64" t="s">
        <v>643</v>
      </c>
      <c r="C82" s="65"/>
      <c r="D82" s="423"/>
    </row>
    <row r="83" spans="1:4" s="107" customFormat="1">
      <c r="A83" s="66" t="s">
        <v>1923</v>
      </c>
      <c r="B83" s="32" t="s">
        <v>437</v>
      </c>
      <c r="C83" s="59"/>
      <c r="D83" s="424"/>
    </row>
    <row r="84" spans="1:4" s="107" customFormat="1">
      <c r="A84" s="120" t="s">
        <v>1924</v>
      </c>
      <c r="B84" s="68" t="s">
        <v>560</v>
      </c>
      <c r="C84" s="72" t="s">
        <v>17</v>
      </c>
      <c r="D84" s="425">
        <v>3.79</v>
      </c>
    </row>
    <row r="85" spans="1:4" s="107" customFormat="1" ht="15">
      <c r="A85" s="120" t="s">
        <v>1925</v>
      </c>
      <c r="B85" s="68" t="s">
        <v>598</v>
      </c>
      <c r="C85" s="72" t="s">
        <v>4</v>
      </c>
      <c r="D85" s="425">
        <v>1.55</v>
      </c>
    </row>
    <row r="86" spans="1:4" s="107" customFormat="1" ht="15">
      <c r="A86" s="120" t="s">
        <v>1926</v>
      </c>
      <c r="B86" s="68" t="s">
        <v>566</v>
      </c>
      <c r="C86" s="72" t="s">
        <v>4</v>
      </c>
      <c r="D86" s="425">
        <v>23.32</v>
      </c>
    </row>
    <row r="87" spans="1:4" s="107" customFormat="1" ht="25.5">
      <c r="A87" s="120" t="s">
        <v>1927</v>
      </c>
      <c r="B87" s="68" t="s">
        <v>567</v>
      </c>
      <c r="C87" s="72" t="s">
        <v>4</v>
      </c>
      <c r="D87" s="425">
        <v>20.54</v>
      </c>
    </row>
    <row r="88" spans="1:4" s="107" customFormat="1" ht="15">
      <c r="A88" s="120" t="s">
        <v>1928</v>
      </c>
      <c r="B88" s="68" t="s">
        <v>599</v>
      </c>
      <c r="C88" s="72" t="s">
        <v>4</v>
      </c>
      <c r="D88" s="425">
        <v>7.63</v>
      </c>
    </row>
    <row r="89" spans="1:4" s="107" customFormat="1" ht="15">
      <c r="A89" s="120" t="s">
        <v>1929</v>
      </c>
      <c r="B89" s="69" t="s">
        <v>569</v>
      </c>
      <c r="C89" s="72" t="s">
        <v>4</v>
      </c>
      <c r="D89" s="425">
        <v>1.46</v>
      </c>
    </row>
    <row r="90" spans="1:4" s="108" customFormat="1">
      <c r="A90" s="120" t="s">
        <v>1930</v>
      </c>
      <c r="B90" s="68" t="s">
        <v>570</v>
      </c>
      <c r="C90" s="72" t="s">
        <v>17</v>
      </c>
      <c r="D90" s="425">
        <v>1.59</v>
      </c>
    </row>
    <row r="91" spans="1:4" s="109" customFormat="1">
      <c r="A91" s="120" t="s">
        <v>1931</v>
      </c>
      <c r="B91" s="68" t="s">
        <v>563</v>
      </c>
      <c r="C91" s="72" t="s">
        <v>21</v>
      </c>
      <c r="D91" s="425">
        <v>77.088000000000008</v>
      </c>
    </row>
    <row r="92" spans="1:4" s="106" customFormat="1">
      <c r="A92" s="66" t="s">
        <v>1932</v>
      </c>
      <c r="B92" s="32" t="s">
        <v>438</v>
      </c>
      <c r="C92" s="59"/>
      <c r="D92" s="424"/>
    </row>
    <row r="93" spans="1:4" s="109" customFormat="1">
      <c r="A93" s="120" t="s">
        <v>1933</v>
      </c>
      <c r="B93" s="31" t="s">
        <v>590</v>
      </c>
      <c r="C93" s="72" t="s">
        <v>17</v>
      </c>
      <c r="D93" s="425">
        <v>9.5260000000000016</v>
      </c>
    </row>
    <row r="94" spans="1:4" s="112" customFormat="1">
      <c r="A94" s="120" t="s">
        <v>1934</v>
      </c>
      <c r="B94" s="31" t="s">
        <v>591</v>
      </c>
      <c r="C94" s="72" t="s">
        <v>17</v>
      </c>
      <c r="D94" s="425">
        <v>13.222000000000001</v>
      </c>
    </row>
    <row r="95" spans="1:4" s="109" customFormat="1">
      <c r="A95" s="120" t="s">
        <v>1935</v>
      </c>
      <c r="B95" s="31" t="s">
        <v>597</v>
      </c>
      <c r="C95" s="72" t="s">
        <v>17</v>
      </c>
      <c r="D95" s="425">
        <v>1.276</v>
      </c>
    </row>
    <row r="96" spans="1:4" s="109" customFormat="1" ht="15">
      <c r="A96" s="120" t="s">
        <v>1936</v>
      </c>
      <c r="B96" s="68" t="s">
        <v>598</v>
      </c>
      <c r="C96" s="72" t="s">
        <v>4</v>
      </c>
      <c r="D96" s="425">
        <v>1.55</v>
      </c>
    </row>
    <row r="97" spans="1:4" s="111" customFormat="1" ht="15">
      <c r="A97" s="120" t="s">
        <v>1937</v>
      </c>
      <c r="B97" s="68" t="s">
        <v>566</v>
      </c>
      <c r="C97" s="72" t="s">
        <v>4</v>
      </c>
      <c r="D97" s="425">
        <v>23.32</v>
      </c>
    </row>
    <row r="98" spans="1:4" s="111" customFormat="1" ht="25.5">
      <c r="A98" s="120" t="s">
        <v>1938</v>
      </c>
      <c r="B98" s="68" t="s">
        <v>575</v>
      </c>
      <c r="C98" s="72" t="s">
        <v>4</v>
      </c>
      <c r="D98" s="425">
        <v>20.54</v>
      </c>
    </row>
    <row r="99" spans="1:4" s="111" customFormat="1" ht="15">
      <c r="A99" s="120" t="s">
        <v>1939</v>
      </c>
      <c r="B99" s="68" t="s">
        <v>599</v>
      </c>
      <c r="C99" s="72" t="s">
        <v>4</v>
      </c>
      <c r="D99" s="425">
        <v>7.63</v>
      </c>
    </row>
    <row r="100" spans="1:4" s="111" customFormat="1" ht="15">
      <c r="A100" s="120" t="s">
        <v>1940</v>
      </c>
      <c r="B100" s="69" t="s">
        <v>569</v>
      </c>
      <c r="C100" s="72" t="s">
        <v>4</v>
      </c>
      <c r="D100" s="425">
        <v>1.46</v>
      </c>
    </row>
    <row r="101" spans="1:4" s="111" customFormat="1">
      <c r="A101" s="120" t="s">
        <v>1941</v>
      </c>
      <c r="B101" s="68" t="s">
        <v>600</v>
      </c>
      <c r="C101" s="72" t="s">
        <v>21</v>
      </c>
      <c r="D101" s="425">
        <v>206.27200000000002</v>
      </c>
    </row>
    <row r="102" spans="1:4" s="111" customFormat="1">
      <c r="A102" s="120" t="s">
        <v>1942</v>
      </c>
      <c r="B102" s="68" t="s">
        <v>601</v>
      </c>
      <c r="C102" s="72" t="s">
        <v>21</v>
      </c>
      <c r="D102" s="425">
        <v>465.85</v>
      </c>
    </row>
    <row r="103" spans="1:4" s="111" customFormat="1" ht="25.5">
      <c r="A103" s="63" t="s">
        <v>644</v>
      </c>
      <c r="B103" s="64" t="s">
        <v>300</v>
      </c>
      <c r="C103" s="65"/>
      <c r="D103" s="423"/>
    </row>
    <row r="104" spans="1:4" s="111" customFormat="1">
      <c r="A104" s="2" t="s">
        <v>1943</v>
      </c>
      <c r="B104" s="3" t="s">
        <v>3</v>
      </c>
      <c r="C104" s="4"/>
      <c r="D104" s="427"/>
    </row>
    <row r="105" spans="1:4" s="111" customFormat="1" ht="38.25">
      <c r="A105" s="120" t="s">
        <v>1944</v>
      </c>
      <c r="B105" s="69" t="s">
        <v>655</v>
      </c>
      <c r="C105" s="72" t="s">
        <v>21</v>
      </c>
      <c r="D105" s="413">
        <v>7.1060000000000008</v>
      </c>
    </row>
    <row r="106" spans="1:4" s="111" customFormat="1" ht="38.25">
      <c r="A106" s="120" t="s">
        <v>1945</v>
      </c>
      <c r="B106" s="69" t="s">
        <v>647</v>
      </c>
      <c r="C106" s="72" t="s">
        <v>21</v>
      </c>
      <c r="D106" s="413">
        <v>10.934000000000001</v>
      </c>
    </row>
    <row r="107" spans="1:4" s="111" customFormat="1" ht="38.25">
      <c r="A107" s="120" t="s">
        <v>1946</v>
      </c>
      <c r="B107" s="69" t="s">
        <v>648</v>
      </c>
      <c r="C107" s="72" t="s">
        <v>21</v>
      </c>
      <c r="D107" s="413">
        <v>4.6420000000000003</v>
      </c>
    </row>
    <row r="108" spans="1:4" s="111" customFormat="1" ht="38.25">
      <c r="A108" s="120" t="s">
        <v>1947</v>
      </c>
      <c r="B108" s="69" t="s">
        <v>1948</v>
      </c>
      <c r="C108" s="72" t="s">
        <v>21</v>
      </c>
      <c r="D108" s="413">
        <v>4.6420000000000003</v>
      </c>
    </row>
    <row r="109" spans="1:4" s="111" customFormat="1" ht="25.5">
      <c r="A109" s="120" t="s">
        <v>1949</v>
      </c>
      <c r="B109" s="69" t="s">
        <v>649</v>
      </c>
      <c r="C109" s="72" t="s">
        <v>21</v>
      </c>
      <c r="D109" s="413">
        <v>4.6420000000000003</v>
      </c>
    </row>
    <row r="110" spans="1:4" s="111" customFormat="1" ht="25.5">
      <c r="A110" s="120" t="s">
        <v>1950</v>
      </c>
      <c r="B110" s="69" t="s">
        <v>650</v>
      </c>
      <c r="C110" s="72" t="s">
        <v>21</v>
      </c>
      <c r="D110" s="413">
        <v>5.37</v>
      </c>
    </row>
    <row r="111" spans="1:4" s="111" customFormat="1" ht="25.5">
      <c r="A111" s="120" t="s">
        <v>1951</v>
      </c>
      <c r="B111" s="31" t="s">
        <v>651</v>
      </c>
      <c r="C111" s="72" t="s">
        <v>21</v>
      </c>
      <c r="D111" s="413">
        <v>13.97</v>
      </c>
    </row>
    <row r="112" spans="1:4" s="111" customFormat="1" ht="25.5">
      <c r="A112" s="120" t="s">
        <v>1952</v>
      </c>
      <c r="B112" s="31" t="s">
        <v>652</v>
      </c>
      <c r="C112" s="72" t="s">
        <v>21</v>
      </c>
      <c r="D112" s="413">
        <v>5.3900000000000006</v>
      </c>
    </row>
    <row r="113" spans="1:4" s="111" customFormat="1" ht="38.25">
      <c r="A113" s="120" t="s">
        <v>1953</v>
      </c>
      <c r="B113" s="31" t="s">
        <v>653</v>
      </c>
      <c r="C113" s="72" t="s">
        <v>21</v>
      </c>
      <c r="D113" s="413">
        <v>7.8430000000000009</v>
      </c>
    </row>
    <row r="114" spans="1:4" s="112" customFormat="1" ht="38.25">
      <c r="A114" s="120" t="s">
        <v>1954</v>
      </c>
      <c r="B114" s="31" t="s">
        <v>1955</v>
      </c>
      <c r="C114" s="72" t="s">
        <v>21</v>
      </c>
      <c r="D114" s="413">
        <v>3.25</v>
      </c>
    </row>
    <row r="115" spans="1:4" s="112" customFormat="1" ht="38.25">
      <c r="A115" s="120" t="s">
        <v>1956</v>
      </c>
      <c r="B115" s="31" t="s">
        <v>1957</v>
      </c>
      <c r="C115" s="72" t="s">
        <v>21</v>
      </c>
      <c r="D115" s="413">
        <v>3.762</v>
      </c>
    </row>
    <row r="116" spans="1:4" s="112" customFormat="1" ht="38.25">
      <c r="A116" s="120" t="s">
        <v>1958</v>
      </c>
      <c r="B116" s="31" t="s">
        <v>1959</v>
      </c>
      <c r="C116" s="72" t="s">
        <v>21</v>
      </c>
      <c r="D116" s="413">
        <v>3.762</v>
      </c>
    </row>
    <row r="117" spans="1:4" s="112" customFormat="1" ht="38.25">
      <c r="A117" s="120" t="s">
        <v>1960</v>
      </c>
      <c r="B117" s="31" t="s">
        <v>1961</v>
      </c>
      <c r="C117" s="72" t="s">
        <v>21</v>
      </c>
      <c r="D117" s="413">
        <v>3.762</v>
      </c>
    </row>
    <row r="118" spans="1:4" s="112" customFormat="1" ht="38.25">
      <c r="A118" s="120" t="s">
        <v>1962</v>
      </c>
      <c r="B118" s="31" t="s">
        <v>1963</v>
      </c>
      <c r="C118" s="72" t="s">
        <v>21</v>
      </c>
      <c r="D118" s="413">
        <v>8.4809999999999999</v>
      </c>
    </row>
    <row r="119" spans="1:4" s="112" customFormat="1" ht="38.25">
      <c r="A119" s="120" t="s">
        <v>1964</v>
      </c>
      <c r="B119" s="31" t="s">
        <v>1965</v>
      </c>
      <c r="C119" s="72" t="s">
        <v>21</v>
      </c>
      <c r="D119" s="413">
        <v>1.7050000000000003</v>
      </c>
    </row>
    <row r="120" spans="1:4" s="112" customFormat="1" ht="38.25">
      <c r="A120" s="120" t="s">
        <v>1966</v>
      </c>
      <c r="B120" s="31" t="s">
        <v>654</v>
      </c>
      <c r="C120" s="72" t="s">
        <v>21</v>
      </c>
      <c r="D120" s="413">
        <v>9.08</v>
      </c>
    </row>
    <row r="121" spans="1:4" s="112" customFormat="1" ht="38.25">
      <c r="A121" s="120" t="s">
        <v>1967</v>
      </c>
      <c r="B121" s="31" t="s">
        <v>1968</v>
      </c>
      <c r="C121" s="72" t="s">
        <v>17</v>
      </c>
      <c r="D121" s="413">
        <v>3.1350000000000002</v>
      </c>
    </row>
    <row r="122" spans="1:4" s="112" customFormat="1" ht="38.25">
      <c r="A122" s="120" t="s">
        <v>1969</v>
      </c>
      <c r="B122" s="31" t="s">
        <v>1970</v>
      </c>
      <c r="C122" s="72" t="s">
        <v>17</v>
      </c>
      <c r="D122" s="413">
        <v>3.6080000000000001</v>
      </c>
    </row>
    <row r="123" spans="1:4" s="112" customFormat="1" ht="15">
      <c r="A123" s="120" t="s">
        <v>1971</v>
      </c>
      <c r="B123" s="9" t="s">
        <v>163</v>
      </c>
      <c r="C123" s="72" t="s">
        <v>4</v>
      </c>
      <c r="D123" s="413">
        <v>55</v>
      </c>
    </row>
    <row r="124" spans="1:4" s="112" customFormat="1" ht="15">
      <c r="A124" s="120" t="s">
        <v>1972</v>
      </c>
      <c r="B124" s="31" t="s">
        <v>602</v>
      </c>
      <c r="C124" s="72" t="s">
        <v>6</v>
      </c>
      <c r="D124" s="413">
        <v>21.37</v>
      </c>
    </row>
    <row r="125" spans="1:4" s="112" customFormat="1">
      <c r="A125" s="120" t="s">
        <v>1973</v>
      </c>
      <c r="B125" s="31" t="s">
        <v>603</v>
      </c>
      <c r="C125" s="72" t="s">
        <v>21</v>
      </c>
      <c r="D125" s="413">
        <v>2.6290000000000004</v>
      </c>
    </row>
    <row r="126" spans="1:4" s="112" customFormat="1" ht="38.25">
      <c r="A126" s="120" t="s">
        <v>1974</v>
      </c>
      <c r="B126" s="31" t="s">
        <v>1975</v>
      </c>
      <c r="C126" s="72" t="s">
        <v>21</v>
      </c>
      <c r="D126" s="413">
        <v>20</v>
      </c>
    </row>
    <row r="127" spans="1:4" s="112" customFormat="1" ht="38.25">
      <c r="A127" s="120" t="s">
        <v>1976</v>
      </c>
      <c r="B127" s="31" t="s">
        <v>1977</v>
      </c>
      <c r="C127" s="72" t="s">
        <v>21</v>
      </c>
      <c r="D127" s="413">
        <v>30</v>
      </c>
    </row>
    <row r="128" spans="1:4" s="112" customFormat="1">
      <c r="A128" s="66" t="s">
        <v>1978</v>
      </c>
      <c r="B128" s="32" t="s">
        <v>439</v>
      </c>
      <c r="C128" s="59"/>
      <c r="D128" s="424"/>
    </row>
    <row r="129" spans="1:4" s="112" customFormat="1" ht="25.5">
      <c r="A129" s="120" t="s">
        <v>1979</v>
      </c>
      <c r="B129" s="69" t="s">
        <v>604</v>
      </c>
      <c r="C129" s="72" t="s">
        <v>17</v>
      </c>
      <c r="D129" s="425">
        <v>23.661000000000005</v>
      </c>
    </row>
    <row r="130" spans="1:4" s="112" customFormat="1">
      <c r="A130" s="120" t="s">
        <v>1980</v>
      </c>
      <c r="B130" s="69" t="s">
        <v>440</v>
      </c>
      <c r="C130" s="72" t="s">
        <v>17</v>
      </c>
      <c r="D130" s="425">
        <v>10.406000000000002</v>
      </c>
    </row>
    <row r="131" spans="1:4" s="112" customFormat="1">
      <c r="A131" s="120" t="s">
        <v>1981</v>
      </c>
      <c r="B131" s="69" t="s">
        <v>441</v>
      </c>
      <c r="C131" s="72" t="s">
        <v>17</v>
      </c>
      <c r="D131" s="425">
        <v>7.7550000000000008</v>
      </c>
    </row>
    <row r="132" spans="1:4" s="112" customFormat="1">
      <c r="A132" s="120" t="s">
        <v>1982</v>
      </c>
      <c r="B132" s="69" t="s">
        <v>442</v>
      </c>
      <c r="C132" s="72" t="s">
        <v>17</v>
      </c>
      <c r="D132" s="425">
        <v>6.2700000000000005</v>
      </c>
    </row>
    <row r="133" spans="1:4" s="112" customFormat="1">
      <c r="A133" s="120" t="s">
        <v>1983</v>
      </c>
      <c r="B133" s="69" t="s">
        <v>605</v>
      </c>
      <c r="C133" s="72" t="s">
        <v>17</v>
      </c>
      <c r="D133" s="425">
        <v>11.737</v>
      </c>
    </row>
    <row r="134" spans="1:4" s="112" customFormat="1">
      <c r="A134" s="120" t="s">
        <v>1984</v>
      </c>
      <c r="B134" s="69" t="s">
        <v>606</v>
      </c>
      <c r="C134" s="72" t="s">
        <v>17</v>
      </c>
      <c r="D134" s="425">
        <v>8.8770000000000007</v>
      </c>
    </row>
    <row r="135" spans="1:4" s="112" customFormat="1">
      <c r="A135" s="120" t="s">
        <v>1985</v>
      </c>
      <c r="B135" s="69" t="s">
        <v>607</v>
      </c>
      <c r="C135" s="72" t="s">
        <v>17</v>
      </c>
      <c r="D135" s="425">
        <v>6.8200000000000012</v>
      </c>
    </row>
    <row r="136" spans="1:4" s="112" customFormat="1" ht="25.5">
      <c r="A136" s="120" t="s">
        <v>1986</v>
      </c>
      <c r="B136" s="69" t="s">
        <v>1987</v>
      </c>
      <c r="C136" s="72" t="s">
        <v>21</v>
      </c>
      <c r="D136" s="425">
        <v>217.65700000000001</v>
      </c>
    </row>
    <row r="137" spans="1:4" s="112" customFormat="1">
      <c r="A137" s="120" t="s">
        <v>1988</v>
      </c>
      <c r="B137" s="24" t="s">
        <v>608</v>
      </c>
      <c r="C137" s="72" t="s">
        <v>17</v>
      </c>
      <c r="D137" s="425">
        <v>4.774</v>
      </c>
    </row>
    <row r="138" spans="1:4" s="112" customFormat="1">
      <c r="A138" s="120" t="s">
        <v>1989</v>
      </c>
      <c r="B138" s="24" t="s">
        <v>588</v>
      </c>
      <c r="C138" s="72" t="s">
        <v>17</v>
      </c>
      <c r="D138" s="425">
        <v>3.0030000000000001</v>
      </c>
    </row>
    <row r="139" spans="1:4" s="112" customFormat="1">
      <c r="A139" s="120" t="s">
        <v>1990</v>
      </c>
      <c r="B139" s="24" t="s">
        <v>609</v>
      </c>
      <c r="C139" s="72" t="s">
        <v>17</v>
      </c>
      <c r="D139" s="425">
        <v>2.64</v>
      </c>
    </row>
    <row r="140" spans="1:4" s="112" customFormat="1">
      <c r="A140" s="120" t="s">
        <v>1991</v>
      </c>
      <c r="B140" s="24" t="s">
        <v>610</v>
      </c>
      <c r="C140" s="72" t="s">
        <v>17</v>
      </c>
      <c r="D140" s="425">
        <v>2.4090000000000003</v>
      </c>
    </row>
    <row r="141" spans="1:4" s="112" customFormat="1">
      <c r="A141" s="120" t="s">
        <v>1992</v>
      </c>
      <c r="B141" s="24" t="s">
        <v>611</v>
      </c>
      <c r="C141" s="72" t="s">
        <v>17</v>
      </c>
      <c r="D141" s="425">
        <v>3.37</v>
      </c>
    </row>
    <row r="142" spans="1:4" s="112" customFormat="1">
      <c r="A142" s="120" t="s">
        <v>1993</v>
      </c>
      <c r="B142" s="24" t="s">
        <v>612</v>
      </c>
      <c r="C142" s="72" t="s">
        <v>17</v>
      </c>
      <c r="D142" s="425">
        <v>2.96</v>
      </c>
    </row>
    <row r="143" spans="1:4" s="112" customFormat="1">
      <c r="A143" s="120" t="s">
        <v>1994</v>
      </c>
      <c r="B143" s="24" t="s">
        <v>613</v>
      </c>
      <c r="C143" s="72" t="s">
        <v>17</v>
      </c>
      <c r="D143" s="425">
        <v>2.61</v>
      </c>
    </row>
    <row r="144" spans="1:4" s="112" customFormat="1">
      <c r="A144" s="120" t="s">
        <v>1995</v>
      </c>
      <c r="B144" s="24" t="s">
        <v>614</v>
      </c>
      <c r="C144" s="72" t="s">
        <v>21</v>
      </c>
      <c r="D144" s="425">
        <v>5.73</v>
      </c>
    </row>
    <row r="145" spans="1:4" s="112" customFormat="1">
      <c r="A145" s="120" t="s">
        <v>1996</v>
      </c>
      <c r="B145" s="24" t="s">
        <v>589</v>
      </c>
      <c r="C145" s="72" t="s">
        <v>21</v>
      </c>
      <c r="D145" s="425">
        <v>4.8099999999999996</v>
      </c>
    </row>
    <row r="146" spans="1:4" s="112" customFormat="1">
      <c r="A146" s="120" t="s">
        <v>1997</v>
      </c>
      <c r="B146" s="24" t="s">
        <v>615</v>
      </c>
      <c r="C146" s="72" t="s">
        <v>21</v>
      </c>
      <c r="D146" s="425">
        <v>4.49</v>
      </c>
    </row>
    <row r="147" spans="1:4" s="112" customFormat="1">
      <c r="A147" s="120" t="s">
        <v>1998</v>
      </c>
      <c r="B147" s="24" t="s">
        <v>616</v>
      </c>
      <c r="C147" s="72" t="s">
        <v>21</v>
      </c>
      <c r="D147" s="425">
        <v>4.45</v>
      </c>
    </row>
    <row r="148" spans="1:4" s="112" customFormat="1" ht="25.5">
      <c r="A148" s="120" t="s">
        <v>1999</v>
      </c>
      <c r="B148" s="9" t="s">
        <v>660</v>
      </c>
      <c r="C148" s="72" t="s">
        <v>21</v>
      </c>
      <c r="D148" s="425">
        <v>250.17</v>
      </c>
    </row>
    <row r="149" spans="1:4" s="112" customFormat="1" ht="25.5">
      <c r="A149" s="120" t="s">
        <v>2000</v>
      </c>
      <c r="B149" s="9" t="s">
        <v>656</v>
      </c>
      <c r="C149" s="72" t="s">
        <v>21</v>
      </c>
      <c r="D149" s="425">
        <v>226.94</v>
      </c>
    </row>
    <row r="150" spans="1:4" s="112" customFormat="1" ht="25.5">
      <c r="A150" s="120" t="s">
        <v>2001</v>
      </c>
      <c r="B150" s="9" t="s">
        <v>657</v>
      </c>
      <c r="C150" s="72" t="s">
        <v>21</v>
      </c>
      <c r="D150" s="425">
        <v>210.78200000000001</v>
      </c>
    </row>
    <row r="151" spans="1:4" s="112" customFormat="1" ht="25.5">
      <c r="A151" s="120" t="s">
        <v>2002</v>
      </c>
      <c r="B151" s="9" t="s">
        <v>658</v>
      </c>
      <c r="C151" s="72" t="s">
        <v>21</v>
      </c>
      <c r="D151" s="425">
        <v>161.22999999999999</v>
      </c>
    </row>
    <row r="152" spans="1:4" s="112" customFormat="1">
      <c r="A152" s="120" t="s">
        <v>2003</v>
      </c>
      <c r="B152" s="9" t="s">
        <v>659</v>
      </c>
      <c r="C152" s="72" t="s">
        <v>21</v>
      </c>
      <c r="D152" s="425">
        <v>94.55</v>
      </c>
    </row>
    <row r="153" spans="1:4" s="112" customFormat="1">
      <c r="A153" s="120" t="s">
        <v>2004</v>
      </c>
      <c r="B153" s="69" t="s">
        <v>443</v>
      </c>
      <c r="C153" s="72" t="s">
        <v>21</v>
      </c>
      <c r="D153" s="425">
        <v>35.74</v>
      </c>
    </row>
    <row r="154" spans="1:4" s="112" customFormat="1">
      <c r="A154" s="120" t="s">
        <v>2005</v>
      </c>
      <c r="B154" s="69" t="s">
        <v>444</v>
      </c>
      <c r="C154" s="72" t="s">
        <v>21</v>
      </c>
      <c r="D154" s="425">
        <v>11.13</v>
      </c>
    </row>
    <row r="155" spans="1:4" s="112" customFormat="1">
      <c r="A155" s="120" t="s">
        <v>2006</v>
      </c>
      <c r="B155" s="69" t="s">
        <v>445</v>
      </c>
      <c r="C155" s="72" t="s">
        <v>21</v>
      </c>
      <c r="D155" s="425">
        <v>8.34</v>
      </c>
    </row>
    <row r="156" spans="1:4" s="112" customFormat="1">
      <c r="A156" s="120" t="s">
        <v>2007</v>
      </c>
      <c r="B156" s="69" t="s">
        <v>446</v>
      </c>
      <c r="C156" s="72" t="s">
        <v>21</v>
      </c>
      <c r="D156" s="425">
        <v>6.82</v>
      </c>
    </row>
    <row r="157" spans="1:4" s="112" customFormat="1">
      <c r="A157" s="120" t="s">
        <v>2008</v>
      </c>
      <c r="B157" s="69" t="s">
        <v>447</v>
      </c>
      <c r="C157" s="72" t="s">
        <v>21</v>
      </c>
      <c r="D157" s="425">
        <v>12.42</v>
      </c>
    </row>
    <row r="158" spans="1:4" s="112" customFormat="1">
      <c r="A158" s="120" t="s">
        <v>2009</v>
      </c>
      <c r="B158" s="69" t="s">
        <v>617</v>
      </c>
      <c r="C158" s="72" t="s">
        <v>21</v>
      </c>
      <c r="D158" s="425">
        <v>8.34</v>
      </c>
    </row>
    <row r="159" spans="1:4" s="112" customFormat="1">
      <c r="A159" s="120" t="s">
        <v>2010</v>
      </c>
      <c r="B159" s="69" t="s">
        <v>448</v>
      </c>
      <c r="C159" s="72" t="s">
        <v>21</v>
      </c>
      <c r="D159" s="425">
        <v>5.82</v>
      </c>
    </row>
    <row r="160" spans="1:4" s="112" customFormat="1">
      <c r="A160" s="120" t="s">
        <v>2011</v>
      </c>
      <c r="B160" s="69" t="s">
        <v>618</v>
      </c>
      <c r="C160" s="72" t="s">
        <v>21</v>
      </c>
      <c r="D160" s="425">
        <v>11.02</v>
      </c>
    </row>
    <row r="161" spans="1:4" s="112" customFormat="1">
      <c r="A161" s="120" t="s">
        <v>2012</v>
      </c>
      <c r="B161" s="69" t="s">
        <v>2013</v>
      </c>
      <c r="C161" s="72" t="s">
        <v>21</v>
      </c>
      <c r="D161" s="425">
        <v>11.57</v>
      </c>
    </row>
    <row r="162" spans="1:4" s="112" customFormat="1">
      <c r="A162" s="120" t="s">
        <v>2014</v>
      </c>
      <c r="B162" s="69" t="s">
        <v>570</v>
      </c>
      <c r="C162" s="72" t="s">
        <v>17</v>
      </c>
      <c r="D162" s="425">
        <v>1.59</v>
      </c>
    </row>
    <row r="163" spans="1:4" s="112" customFormat="1" ht="15">
      <c r="A163" s="120" t="s">
        <v>2015</v>
      </c>
      <c r="B163" s="69" t="s">
        <v>645</v>
      </c>
      <c r="C163" s="72" t="s">
        <v>21</v>
      </c>
      <c r="D163" s="425">
        <v>429.48</v>
      </c>
    </row>
    <row r="164" spans="1:4" s="112" customFormat="1">
      <c r="A164" s="66" t="s">
        <v>2016</v>
      </c>
      <c r="B164" s="32" t="s">
        <v>462</v>
      </c>
      <c r="C164" s="59"/>
      <c r="D164" s="424"/>
    </row>
    <row r="165" spans="1:4" s="112" customFormat="1">
      <c r="A165" s="120" t="s">
        <v>2017</v>
      </c>
      <c r="B165" s="31" t="s">
        <v>590</v>
      </c>
      <c r="C165" s="72" t="s">
        <v>17</v>
      </c>
      <c r="D165" s="425">
        <v>26.774000000000001</v>
      </c>
    </row>
    <row r="166" spans="1:4" s="112" customFormat="1">
      <c r="A166" s="120" t="s">
        <v>2018</v>
      </c>
      <c r="B166" s="69" t="s">
        <v>619</v>
      </c>
      <c r="C166" s="72" t="s">
        <v>17</v>
      </c>
      <c r="D166" s="425">
        <v>12.716000000000001</v>
      </c>
    </row>
    <row r="167" spans="1:4" s="112" customFormat="1">
      <c r="A167" s="120" t="s">
        <v>2019</v>
      </c>
      <c r="B167" s="67" t="s">
        <v>620</v>
      </c>
      <c r="C167" s="72" t="s">
        <v>17</v>
      </c>
      <c r="D167" s="425">
        <v>23.87</v>
      </c>
    </row>
    <row r="168" spans="1:4" s="112" customFormat="1">
      <c r="A168" s="120" t="s">
        <v>2020</v>
      </c>
      <c r="B168" s="67" t="s">
        <v>621</v>
      </c>
      <c r="C168" s="72" t="s">
        <v>17</v>
      </c>
      <c r="D168" s="425">
        <v>19.77</v>
      </c>
    </row>
    <row r="169" spans="1:4" s="112" customFormat="1">
      <c r="A169" s="120" t="s">
        <v>2021</v>
      </c>
      <c r="B169" s="67" t="s">
        <v>622</v>
      </c>
      <c r="C169" s="72" t="s">
        <v>17</v>
      </c>
      <c r="D169" s="425">
        <v>12.66</v>
      </c>
    </row>
    <row r="170" spans="1:4" s="112" customFormat="1">
      <c r="A170" s="120" t="s">
        <v>2022</v>
      </c>
      <c r="B170" s="70" t="s">
        <v>623</v>
      </c>
      <c r="C170" s="72" t="s">
        <v>17</v>
      </c>
      <c r="D170" s="425">
        <v>10.406000000000002</v>
      </c>
    </row>
    <row r="171" spans="1:4" s="112" customFormat="1">
      <c r="A171" s="120" t="s">
        <v>2023</v>
      </c>
      <c r="B171" s="70" t="s">
        <v>624</v>
      </c>
      <c r="C171" s="72" t="s">
        <v>21</v>
      </c>
      <c r="D171" s="425">
        <v>68.34</v>
      </c>
    </row>
    <row r="172" spans="1:4" s="112" customFormat="1">
      <c r="A172" s="120" t="s">
        <v>2024</v>
      </c>
      <c r="B172" s="53" t="s">
        <v>625</v>
      </c>
      <c r="C172" s="72" t="s">
        <v>21</v>
      </c>
      <c r="D172" s="425">
        <v>34.980000000000004</v>
      </c>
    </row>
    <row r="173" spans="1:4" s="112" customFormat="1">
      <c r="A173" s="120" t="s">
        <v>2025</v>
      </c>
      <c r="B173" s="53" t="s">
        <v>626</v>
      </c>
      <c r="C173" s="72" t="s">
        <v>21</v>
      </c>
      <c r="D173" s="425">
        <v>19.93</v>
      </c>
    </row>
    <row r="174" spans="1:4" s="112" customFormat="1">
      <c r="A174" s="120" t="s">
        <v>2026</v>
      </c>
      <c r="B174" s="53" t="s">
        <v>627</v>
      </c>
      <c r="C174" s="72" t="s">
        <v>21</v>
      </c>
      <c r="D174" s="425">
        <v>20.88</v>
      </c>
    </row>
    <row r="175" spans="1:4" s="112" customFormat="1">
      <c r="A175" s="120" t="s">
        <v>2027</v>
      </c>
      <c r="B175" s="53" t="s">
        <v>628</v>
      </c>
      <c r="C175" s="52"/>
      <c r="D175" s="425">
        <v>26.87</v>
      </c>
    </row>
    <row r="176" spans="1:4" s="112" customFormat="1">
      <c r="A176" s="120" t="s">
        <v>2028</v>
      </c>
      <c r="B176" s="71" t="s">
        <v>629</v>
      </c>
      <c r="C176" s="72" t="s">
        <v>21</v>
      </c>
      <c r="D176" s="425">
        <v>6.31</v>
      </c>
    </row>
    <row r="177" spans="1:4" s="112" customFormat="1">
      <c r="A177" s="120" t="s">
        <v>2029</v>
      </c>
      <c r="B177" s="71" t="s">
        <v>630</v>
      </c>
      <c r="C177" s="72" t="s">
        <v>21</v>
      </c>
      <c r="D177" s="425">
        <v>5.48</v>
      </c>
    </row>
    <row r="178" spans="1:4" s="112" customFormat="1">
      <c r="A178" s="120" t="s">
        <v>2030</v>
      </c>
      <c r="B178" s="71" t="s">
        <v>631</v>
      </c>
      <c r="C178" s="72" t="s">
        <v>21</v>
      </c>
      <c r="D178" s="425">
        <v>4.93</v>
      </c>
    </row>
    <row r="179" spans="1:4" s="112" customFormat="1">
      <c r="A179" s="120" t="s">
        <v>2031</v>
      </c>
      <c r="B179" s="71" t="s">
        <v>632</v>
      </c>
      <c r="C179" s="72" t="s">
        <v>21</v>
      </c>
      <c r="D179" s="425">
        <v>4.8099999999999996</v>
      </c>
    </row>
    <row r="180" spans="1:4" s="112" customFormat="1">
      <c r="A180" s="120" t="s">
        <v>2032</v>
      </c>
      <c r="B180" s="24" t="s">
        <v>633</v>
      </c>
      <c r="C180" s="72" t="s">
        <v>17</v>
      </c>
      <c r="D180" s="425">
        <v>2.92</v>
      </c>
    </row>
    <row r="181" spans="1:4" s="112" customFormat="1">
      <c r="A181" s="120" t="s">
        <v>2033</v>
      </c>
      <c r="B181" s="53" t="s">
        <v>634</v>
      </c>
      <c r="C181" s="72" t="s">
        <v>21</v>
      </c>
      <c r="D181" s="425">
        <v>33.605000000000004</v>
      </c>
    </row>
    <row r="182" spans="1:4" s="112" customFormat="1">
      <c r="A182" s="120" t="s">
        <v>2034</v>
      </c>
      <c r="B182" s="67" t="s">
        <v>449</v>
      </c>
      <c r="C182" s="72" t="s">
        <v>21</v>
      </c>
      <c r="D182" s="425">
        <v>64.009</v>
      </c>
    </row>
    <row r="183" spans="1:4" s="112" customFormat="1">
      <c r="A183" s="120" t="s">
        <v>2035</v>
      </c>
      <c r="B183" s="70" t="s">
        <v>635</v>
      </c>
      <c r="C183" s="72" t="s">
        <v>21</v>
      </c>
      <c r="D183" s="425">
        <v>34.364000000000004</v>
      </c>
    </row>
    <row r="184" spans="1:4" s="112" customFormat="1">
      <c r="A184" s="120" t="s">
        <v>2036</v>
      </c>
      <c r="B184" s="70" t="s">
        <v>636</v>
      </c>
      <c r="C184" s="72" t="s">
        <v>21</v>
      </c>
      <c r="D184" s="425">
        <v>28.77</v>
      </c>
    </row>
    <row r="185" spans="1:4" s="112" customFormat="1">
      <c r="A185" s="120" t="s">
        <v>2037</v>
      </c>
      <c r="B185" s="70" t="s">
        <v>637</v>
      </c>
      <c r="C185" s="72" t="s">
        <v>21</v>
      </c>
      <c r="D185" s="425">
        <v>34.364000000000004</v>
      </c>
    </row>
    <row r="186" spans="1:4" s="112" customFormat="1">
      <c r="A186" s="120" t="s">
        <v>2038</v>
      </c>
      <c r="B186" s="70" t="s">
        <v>638</v>
      </c>
      <c r="C186" s="72" t="s">
        <v>21</v>
      </c>
      <c r="D186" s="425">
        <v>27.98</v>
      </c>
    </row>
    <row r="187" spans="1:4" s="112" customFormat="1">
      <c r="A187" s="120" t="s">
        <v>2039</v>
      </c>
      <c r="B187" s="69" t="s">
        <v>639</v>
      </c>
      <c r="C187" s="72" t="s">
        <v>21</v>
      </c>
      <c r="D187" s="425">
        <v>17.39</v>
      </c>
    </row>
    <row r="188" spans="1:4" s="98" customFormat="1" ht="25.5">
      <c r="A188" s="63" t="s">
        <v>2040</v>
      </c>
      <c r="B188" s="64" t="s">
        <v>450</v>
      </c>
      <c r="C188" s="65"/>
      <c r="D188" s="423"/>
    </row>
    <row r="189" spans="1:4" s="112" customFormat="1" ht="25.5">
      <c r="A189" s="120" t="s">
        <v>2041</v>
      </c>
      <c r="B189" s="53" t="s">
        <v>2042</v>
      </c>
      <c r="C189" s="72" t="s">
        <v>21</v>
      </c>
      <c r="D189" s="428">
        <v>107.62400000000001</v>
      </c>
    </row>
    <row r="190" spans="1:4" s="112" customFormat="1">
      <c r="A190" s="120" t="s">
        <v>2043</v>
      </c>
      <c r="B190" s="53" t="s">
        <v>451</v>
      </c>
      <c r="C190" s="72" t="s">
        <v>21</v>
      </c>
      <c r="D190" s="428">
        <v>70.900000000000006</v>
      </c>
    </row>
    <row r="191" spans="1:4" s="112" customFormat="1" ht="25.5">
      <c r="A191" s="120" t="s">
        <v>2044</v>
      </c>
      <c r="B191" s="53" t="s">
        <v>452</v>
      </c>
      <c r="C191" s="72" t="s">
        <v>21</v>
      </c>
      <c r="D191" s="428">
        <v>90.430999999999997</v>
      </c>
    </row>
    <row r="192" spans="1:4" s="112" customFormat="1">
      <c r="A192" s="120" t="s">
        <v>2045</v>
      </c>
      <c r="B192" s="53" t="s">
        <v>453</v>
      </c>
      <c r="C192" s="72" t="s">
        <v>21</v>
      </c>
      <c r="D192" s="428">
        <v>74.2</v>
      </c>
    </row>
    <row r="193" spans="1:4" s="112" customFormat="1" ht="25.5">
      <c r="A193" s="120" t="s">
        <v>2046</v>
      </c>
      <c r="B193" s="53" t="s">
        <v>454</v>
      </c>
      <c r="C193" s="72" t="s">
        <v>21</v>
      </c>
      <c r="D193" s="428">
        <v>110.86900000000001</v>
      </c>
    </row>
    <row r="194" spans="1:4" s="112" customFormat="1">
      <c r="A194" s="120" t="s">
        <v>2047</v>
      </c>
      <c r="B194" s="53" t="s">
        <v>455</v>
      </c>
      <c r="C194" s="72" t="s">
        <v>21</v>
      </c>
      <c r="D194" s="428">
        <v>70.900000000000006</v>
      </c>
    </row>
    <row r="195" spans="1:4" s="112" customFormat="1">
      <c r="A195" s="120" t="s">
        <v>2048</v>
      </c>
      <c r="B195" s="69" t="s">
        <v>456</v>
      </c>
      <c r="C195" s="72" t="s">
        <v>21</v>
      </c>
      <c r="D195" s="428">
        <v>78.599999999999994</v>
      </c>
    </row>
    <row r="196" spans="1:4" s="112" customFormat="1" ht="25.5">
      <c r="A196" s="120" t="s">
        <v>2049</v>
      </c>
      <c r="B196" s="69" t="s">
        <v>457</v>
      </c>
      <c r="C196" s="72" t="s">
        <v>21</v>
      </c>
      <c r="D196" s="428">
        <v>187.05500000000004</v>
      </c>
    </row>
    <row r="197" spans="1:4" s="112" customFormat="1" ht="25.5">
      <c r="A197" s="120" t="s">
        <v>2050</v>
      </c>
      <c r="B197" s="69" t="s">
        <v>458</v>
      </c>
      <c r="C197" s="72" t="s">
        <v>21</v>
      </c>
      <c r="D197" s="428">
        <v>437.89</v>
      </c>
    </row>
    <row r="198" spans="1:4" s="112" customFormat="1" ht="25.5">
      <c r="A198" s="120" t="s">
        <v>2051</v>
      </c>
      <c r="B198" s="69" t="s">
        <v>2052</v>
      </c>
      <c r="C198" s="72" t="s">
        <v>21</v>
      </c>
      <c r="D198" s="428">
        <v>687.89</v>
      </c>
    </row>
    <row r="199" spans="1:4" s="112" customFormat="1" ht="25.5">
      <c r="A199" s="120" t="s">
        <v>2053</v>
      </c>
      <c r="B199" s="69" t="s">
        <v>459</v>
      </c>
      <c r="C199" s="72" t="s">
        <v>21</v>
      </c>
      <c r="D199" s="428">
        <v>527.89</v>
      </c>
    </row>
    <row r="200" spans="1:4" s="112" customFormat="1" ht="25.5">
      <c r="A200" s="120" t="s">
        <v>2054</v>
      </c>
      <c r="B200" s="53" t="s">
        <v>460</v>
      </c>
      <c r="C200" s="72" t="s">
        <v>21</v>
      </c>
      <c r="D200" s="428">
        <v>253.23</v>
      </c>
    </row>
    <row r="201" spans="1:4" s="112" customFormat="1">
      <c r="A201" s="120" t="s">
        <v>2055</v>
      </c>
      <c r="B201" s="53" t="s">
        <v>461</v>
      </c>
      <c r="C201" s="72" t="s">
        <v>21</v>
      </c>
      <c r="D201" s="428">
        <v>228.25</v>
      </c>
    </row>
    <row r="202" spans="1:4" s="115" customFormat="1" ht="25.5">
      <c r="A202" s="63" t="s">
        <v>2180</v>
      </c>
      <c r="B202" s="64" t="s">
        <v>257</v>
      </c>
      <c r="C202" s="64"/>
      <c r="D202" s="423"/>
    </row>
    <row r="203" spans="1:4" s="217" customFormat="1">
      <c r="A203" s="32"/>
      <c r="B203" s="32" t="s">
        <v>2505</v>
      </c>
      <c r="C203" s="59"/>
      <c r="D203" s="418"/>
    </row>
    <row r="204" spans="1:4" s="112" customFormat="1">
      <c r="A204" s="5" t="s">
        <v>2181</v>
      </c>
      <c r="B204" s="69" t="s">
        <v>440</v>
      </c>
      <c r="C204" s="229" t="s">
        <v>17</v>
      </c>
      <c r="D204" s="429">
        <v>10.41</v>
      </c>
    </row>
    <row r="205" spans="1:4" s="112" customFormat="1">
      <c r="A205" s="5" t="s">
        <v>2182</v>
      </c>
      <c r="B205" s="24" t="s">
        <v>588</v>
      </c>
      <c r="C205" s="229" t="s">
        <v>17</v>
      </c>
      <c r="D205" s="429">
        <v>3</v>
      </c>
    </row>
    <row r="206" spans="1:4" s="112" customFormat="1">
      <c r="A206" s="5" t="s">
        <v>2183</v>
      </c>
      <c r="B206" s="24" t="s">
        <v>589</v>
      </c>
      <c r="C206" s="229" t="s">
        <v>21</v>
      </c>
      <c r="D206" s="429">
        <v>4.8099999999999996</v>
      </c>
    </row>
    <row r="207" spans="1:4" s="112" customFormat="1">
      <c r="A207" s="5" t="s">
        <v>2184</v>
      </c>
      <c r="B207" s="69" t="s">
        <v>444</v>
      </c>
      <c r="C207" s="229" t="s">
        <v>21</v>
      </c>
      <c r="D207" s="429">
        <v>11.13</v>
      </c>
    </row>
    <row r="208" spans="1:4" s="112" customFormat="1">
      <c r="A208" s="5" t="s">
        <v>2185</v>
      </c>
      <c r="B208" s="69" t="s">
        <v>570</v>
      </c>
      <c r="C208" s="362" t="s">
        <v>17</v>
      </c>
      <c r="D208" s="429">
        <v>1.59</v>
      </c>
    </row>
    <row r="209" spans="1:4" s="361" customFormat="1">
      <c r="A209" s="363"/>
      <c r="B209" s="32" t="s">
        <v>429</v>
      </c>
      <c r="C209" s="364"/>
      <c r="D209" s="430"/>
    </row>
    <row r="210" spans="1:4" s="361" customFormat="1">
      <c r="A210" s="319" t="s">
        <v>2507</v>
      </c>
      <c r="B210" s="68" t="s">
        <v>2506</v>
      </c>
      <c r="C210" s="72" t="s">
        <v>17</v>
      </c>
      <c r="D210" s="429">
        <v>21.51</v>
      </c>
    </row>
    <row r="211" spans="1:4">
      <c r="A211" s="167"/>
      <c r="B211" s="168"/>
      <c r="C211" s="169"/>
      <c r="D211" s="420"/>
    </row>
    <row r="212" spans="1:4">
      <c r="A212" s="170"/>
      <c r="B212" s="172" t="s">
        <v>258</v>
      </c>
      <c r="C212" s="173"/>
      <c r="D212" s="421"/>
    </row>
    <row r="213" spans="1:4" ht="102">
      <c r="A213" s="171" t="s">
        <v>259</v>
      </c>
      <c r="B213" s="42" t="s">
        <v>262</v>
      </c>
      <c r="C213" s="174"/>
      <c r="D213" s="397"/>
    </row>
    <row r="214" spans="1:4" ht="38.25">
      <c r="A214" s="171" t="s">
        <v>260</v>
      </c>
      <c r="B214" s="42" t="s">
        <v>264</v>
      </c>
      <c r="C214" s="192"/>
      <c r="D214" s="397"/>
    </row>
  </sheetData>
  <autoFilter ref="A6:D210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E123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86.85546875" style="93" customWidth="1"/>
    <col min="3" max="3" width="12.140625" style="94" customWidth="1"/>
    <col min="4" max="4" width="19.42578125" style="398" customWidth="1"/>
    <col min="5" max="5" width="9.28515625" style="82"/>
    <col min="6" max="6" width="15.28515625" style="82" customWidth="1"/>
    <col min="7" max="16384" width="9.28515625" style="82"/>
  </cols>
  <sheetData>
    <row r="1" spans="1:5" ht="123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6.25" customHeight="1">
      <c r="A3" s="467" t="s">
        <v>2553</v>
      </c>
      <c r="B3" s="467"/>
      <c r="C3" s="467"/>
      <c r="D3" s="467"/>
    </row>
    <row r="4" spans="1:5">
      <c r="A4" s="468"/>
      <c r="B4" s="468"/>
      <c r="C4" s="468"/>
      <c r="D4" s="468"/>
    </row>
    <row r="5" spans="1:5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246" t="s">
        <v>504</v>
      </c>
      <c r="B6" s="247" t="s">
        <v>463</v>
      </c>
      <c r="C6" s="248"/>
      <c r="D6" s="431"/>
      <c r="E6" s="87"/>
    </row>
    <row r="7" spans="1:5" s="1" customFormat="1" ht="25.5">
      <c r="A7" s="249" t="s">
        <v>2056</v>
      </c>
      <c r="B7" s="250" t="s">
        <v>300</v>
      </c>
      <c r="C7" s="251"/>
      <c r="D7" s="432"/>
      <c r="E7" s="87"/>
    </row>
    <row r="8" spans="1:5" s="1" customFormat="1">
      <c r="A8" s="255" t="s">
        <v>2057</v>
      </c>
      <c r="B8" s="254" t="s">
        <v>464</v>
      </c>
      <c r="C8" s="254"/>
      <c r="D8" s="433"/>
      <c r="E8" s="87"/>
    </row>
    <row r="9" spans="1:5" s="1" customFormat="1" ht="25.5">
      <c r="A9" s="252" t="s">
        <v>2058</v>
      </c>
      <c r="B9" s="322" t="s">
        <v>2059</v>
      </c>
      <c r="C9" s="233" t="s">
        <v>21</v>
      </c>
      <c r="D9" s="395">
        <v>5000</v>
      </c>
      <c r="E9" s="87"/>
    </row>
    <row r="10" spans="1:5" s="1" customFormat="1" ht="25.5">
      <c r="A10" s="252" t="s">
        <v>2060</v>
      </c>
      <c r="B10" s="322" t="s">
        <v>2061</v>
      </c>
      <c r="C10" s="233" t="s">
        <v>21</v>
      </c>
      <c r="D10" s="395">
        <v>5500</v>
      </c>
    </row>
    <row r="11" spans="1:5" s="1" customFormat="1" ht="25.5">
      <c r="A11" s="252" t="s">
        <v>2062</v>
      </c>
      <c r="B11" s="322" t="s">
        <v>2063</v>
      </c>
      <c r="C11" s="233" t="s">
        <v>21</v>
      </c>
      <c r="D11" s="395">
        <v>6000</v>
      </c>
    </row>
    <row r="12" spans="1:5" s="1" customFormat="1">
      <c r="A12" s="252" t="s">
        <v>2064</v>
      </c>
      <c r="B12" s="322" t="s">
        <v>2065</v>
      </c>
      <c r="C12" s="233" t="s">
        <v>21</v>
      </c>
      <c r="D12" s="395">
        <v>100</v>
      </c>
    </row>
    <row r="13" spans="1:5" s="1" customFormat="1">
      <c r="A13" s="252" t="s">
        <v>2066</v>
      </c>
      <c r="B13" s="322" t="s">
        <v>2067</v>
      </c>
      <c r="C13" s="233" t="s">
        <v>21</v>
      </c>
      <c r="D13" s="395">
        <v>100</v>
      </c>
    </row>
    <row r="14" spans="1:5" s="1" customFormat="1">
      <c r="A14" s="252" t="s">
        <v>2068</v>
      </c>
      <c r="B14" s="322" t="s">
        <v>2069</v>
      </c>
      <c r="C14" s="233" t="s">
        <v>21</v>
      </c>
      <c r="D14" s="395">
        <v>120</v>
      </c>
    </row>
    <row r="15" spans="1:5" s="10" customFormat="1">
      <c r="A15" s="252" t="s">
        <v>2070</v>
      </c>
      <c r="B15" s="322" t="s">
        <v>2071</v>
      </c>
      <c r="C15" s="233" t="s">
        <v>21</v>
      </c>
      <c r="D15" s="395">
        <v>80</v>
      </c>
    </row>
    <row r="16" spans="1:5" s="10" customFormat="1" ht="25.5">
      <c r="A16" s="252" t="s">
        <v>2072</v>
      </c>
      <c r="B16" s="322" t="s">
        <v>2073</v>
      </c>
      <c r="C16" s="233" t="s">
        <v>21</v>
      </c>
      <c r="D16" s="395">
        <v>130</v>
      </c>
    </row>
    <row r="17" spans="1:4" s="10" customFormat="1" ht="25.5">
      <c r="A17" s="252" t="s">
        <v>2074</v>
      </c>
      <c r="B17" s="322" t="s">
        <v>2394</v>
      </c>
      <c r="C17" s="233" t="s">
        <v>21</v>
      </c>
      <c r="D17" s="395">
        <v>130</v>
      </c>
    </row>
    <row r="18" spans="1:4" s="1" customFormat="1">
      <c r="A18" s="252" t="s">
        <v>2075</v>
      </c>
      <c r="B18" s="322" t="s">
        <v>2076</v>
      </c>
      <c r="C18" s="233" t="s">
        <v>21</v>
      </c>
      <c r="D18" s="395">
        <v>200</v>
      </c>
    </row>
    <row r="19" spans="1:4" s="1" customFormat="1">
      <c r="A19" s="252" t="s">
        <v>2077</v>
      </c>
      <c r="B19" s="322" t="s">
        <v>2078</v>
      </c>
      <c r="C19" s="233" t="s">
        <v>21</v>
      </c>
      <c r="D19" s="395">
        <v>200</v>
      </c>
    </row>
    <row r="20" spans="1:4" s="1" customFormat="1">
      <c r="A20" s="252" t="s">
        <v>2079</v>
      </c>
      <c r="B20" s="322" t="s">
        <v>2080</v>
      </c>
      <c r="C20" s="233" t="s">
        <v>21</v>
      </c>
      <c r="D20" s="395">
        <v>200</v>
      </c>
    </row>
    <row r="21" spans="1:4" s="1" customFormat="1">
      <c r="A21" s="252" t="s">
        <v>2081</v>
      </c>
      <c r="B21" s="322" t="s">
        <v>2082</v>
      </c>
      <c r="C21" s="233" t="s">
        <v>21</v>
      </c>
      <c r="D21" s="395">
        <v>2000</v>
      </c>
    </row>
    <row r="22" spans="1:4" s="10" customFormat="1" ht="25.5">
      <c r="A22" s="252" t="s">
        <v>2083</v>
      </c>
      <c r="B22" s="322" t="s">
        <v>2084</v>
      </c>
      <c r="C22" s="233" t="s">
        <v>2085</v>
      </c>
      <c r="D22" s="395">
        <v>50</v>
      </c>
    </row>
    <row r="23" spans="1:4" s="1" customFormat="1" ht="25.5">
      <c r="A23" s="252" t="s">
        <v>2086</v>
      </c>
      <c r="B23" s="322" t="s">
        <v>2087</v>
      </c>
      <c r="C23" s="233" t="s">
        <v>2085</v>
      </c>
      <c r="D23" s="395">
        <v>50</v>
      </c>
    </row>
    <row r="24" spans="1:4" s="1" customFormat="1" ht="15">
      <c r="A24" s="252" t="s">
        <v>2088</v>
      </c>
      <c r="B24" s="322" t="s">
        <v>2089</v>
      </c>
      <c r="C24" s="233" t="s">
        <v>2085</v>
      </c>
      <c r="D24" s="395">
        <v>40</v>
      </c>
    </row>
    <row r="25" spans="1:4" s="1" customFormat="1" ht="25.5">
      <c r="A25" s="252" t="s">
        <v>2090</v>
      </c>
      <c r="B25" s="322" t="s">
        <v>2091</v>
      </c>
      <c r="C25" s="233" t="s">
        <v>21</v>
      </c>
      <c r="D25" s="395">
        <v>45</v>
      </c>
    </row>
    <row r="26" spans="1:4" s="1" customFormat="1">
      <c r="A26" s="252" t="s">
        <v>2092</v>
      </c>
      <c r="B26" s="322" t="s">
        <v>2093</v>
      </c>
      <c r="C26" s="233" t="s">
        <v>21</v>
      </c>
      <c r="D26" s="434">
        <v>45</v>
      </c>
    </row>
    <row r="27" spans="1:4" s="1" customFormat="1" ht="25.5">
      <c r="A27" s="252" t="s">
        <v>2094</v>
      </c>
      <c r="B27" s="322" t="s">
        <v>2095</v>
      </c>
      <c r="C27" s="233" t="s">
        <v>21</v>
      </c>
      <c r="D27" s="395">
        <v>65</v>
      </c>
    </row>
    <row r="28" spans="1:4" s="1" customFormat="1">
      <c r="A28" s="252" t="s">
        <v>2096</v>
      </c>
      <c r="B28" s="322" t="s">
        <v>2395</v>
      </c>
      <c r="C28" s="233" t="s">
        <v>2098</v>
      </c>
      <c r="D28" s="395">
        <v>21</v>
      </c>
    </row>
    <row r="29" spans="1:4" s="1" customFormat="1">
      <c r="A29" s="252" t="s">
        <v>2099</v>
      </c>
      <c r="B29" s="322" t="s">
        <v>2097</v>
      </c>
      <c r="C29" s="233" t="s">
        <v>2098</v>
      </c>
      <c r="D29" s="395">
        <v>17</v>
      </c>
    </row>
    <row r="30" spans="1:4" s="1" customFormat="1">
      <c r="A30" s="252" t="s">
        <v>2101</v>
      </c>
      <c r="B30" s="322" t="s">
        <v>2100</v>
      </c>
      <c r="C30" s="233" t="s">
        <v>2098</v>
      </c>
      <c r="D30" s="395">
        <v>12</v>
      </c>
    </row>
    <row r="31" spans="1:4" s="1" customFormat="1">
      <c r="A31" s="252" t="s">
        <v>2103</v>
      </c>
      <c r="B31" s="322" t="s">
        <v>2102</v>
      </c>
      <c r="C31" s="233" t="s">
        <v>21</v>
      </c>
      <c r="D31" s="395">
        <v>11</v>
      </c>
    </row>
    <row r="32" spans="1:4" s="10" customFormat="1">
      <c r="A32" s="252" t="s">
        <v>2105</v>
      </c>
      <c r="B32" s="322" t="s">
        <v>2104</v>
      </c>
      <c r="C32" s="233" t="s">
        <v>21</v>
      </c>
      <c r="D32" s="395">
        <v>12</v>
      </c>
    </row>
    <row r="33" spans="1:4" s="1" customFormat="1">
      <c r="A33" s="252" t="s">
        <v>2107</v>
      </c>
      <c r="B33" s="322" t="s">
        <v>2396</v>
      </c>
      <c r="C33" s="233" t="s">
        <v>21</v>
      </c>
      <c r="D33" s="395">
        <v>15</v>
      </c>
    </row>
    <row r="34" spans="1:4" s="1" customFormat="1">
      <c r="A34" s="252" t="s">
        <v>2109</v>
      </c>
      <c r="B34" s="322" t="s">
        <v>2106</v>
      </c>
      <c r="C34" s="233" t="s">
        <v>21</v>
      </c>
      <c r="D34" s="395">
        <v>10</v>
      </c>
    </row>
    <row r="35" spans="1:4" s="1" customFormat="1">
      <c r="A35" s="252" t="s">
        <v>2111</v>
      </c>
      <c r="B35" s="322" t="s">
        <v>2397</v>
      </c>
      <c r="C35" s="233" t="s">
        <v>21</v>
      </c>
      <c r="D35" s="395">
        <v>12</v>
      </c>
    </row>
    <row r="36" spans="1:4" s="1" customFormat="1">
      <c r="A36" s="252" t="s">
        <v>2113</v>
      </c>
      <c r="B36" s="322" t="s">
        <v>2398</v>
      </c>
      <c r="C36" s="233" t="s">
        <v>21</v>
      </c>
      <c r="D36" s="395">
        <v>12</v>
      </c>
    </row>
    <row r="37" spans="1:4" s="1" customFormat="1">
      <c r="A37" s="252" t="s">
        <v>2115</v>
      </c>
      <c r="B37" s="322" t="s">
        <v>2108</v>
      </c>
      <c r="C37" s="233" t="s">
        <v>21</v>
      </c>
      <c r="D37" s="395">
        <v>10</v>
      </c>
    </row>
    <row r="38" spans="1:4" s="1" customFormat="1">
      <c r="A38" s="252" t="s">
        <v>2117</v>
      </c>
      <c r="B38" s="322" t="s">
        <v>2110</v>
      </c>
      <c r="C38" s="233" t="s">
        <v>21</v>
      </c>
      <c r="D38" s="395">
        <v>10</v>
      </c>
    </row>
    <row r="39" spans="1:4" s="1" customFormat="1">
      <c r="A39" s="252" t="s">
        <v>2119</v>
      </c>
      <c r="B39" s="322" t="s">
        <v>2399</v>
      </c>
      <c r="C39" s="233" t="s">
        <v>21</v>
      </c>
      <c r="D39" s="395">
        <v>10</v>
      </c>
    </row>
    <row r="40" spans="1:4" s="15" customFormat="1">
      <c r="A40" s="252" t="s">
        <v>2121</v>
      </c>
      <c r="B40" s="322" t="s">
        <v>2400</v>
      </c>
      <c r="C40" s="233" t="s">
        <v>21</v>
      </c>
      <c r="D40" s="395">
        <v>10</v>
      </c>
    </row>
    <row r="41" spans="1:4" s="15" customFormat="1">
      <c r="A41" s="252" t="s">
        <v>2123</v>
      </c>
      <c r="B41" s="322" t="s">
        <v>2401</v>
      </c>
      <c r="C41" s="233" t="s">
        <v>21</v>
      </c>
      <c r="D41" s="395">
        <v>10</v>
      </c>
    </row>
    <row r="42" spans="1:4" s="1" customFormat="1">
      <c r="A42" s="252" t="s">
        <v>2402</v>
      </c>
      <c r="B42" s="322" t="s">
        <v>2112</v>
      </c>
      <c r="C42" s="233" t="s">
        <v>21</v>
      </c>
      <c r="D42" s="395">
        <v>10</v>
      </c>
    </row>
    <row r="43" spans="1:4" s="15" customFormat="1">
      <c r="A43" s="252" t="s">
        <v>2403</v>
      </c>
      <c r="B43" s="322" t="s">
        <v>2114</v>
      </c>
      <c r="C43" s="233" t="s">
        <v>21</v>
      </c>
      <c r="D43" s="395">
        <v>10</v>
      </c>
    </row>
    <row r="44" spans="1:4" s="15" customFormat="1">
      <c r="A44" s="252" t="s">
        <v>2404</v>
      </c>
      <c r="B44" s="322" t="s">
        <v>2405</v>
      </c>
      <c r="C44" s="233" t="s">
        <v>21</v>
      </c>
      <c r="D44" s="395">
        <v>15</v>
      </c>
    </row>
    <row r="45" spans="1:4" s="1" customFormat="1">
      <c r="A45" s="252" t="s">
        <v>2406</v>
      </c>
      <c r="B45" s="322" t="s">
        <v>2407</v>
      </c>
      <c r="C45" s="233" t="s">
        <v>21</v>
      </c>
      <c r="D45" s="395">
        <v>30</v>
      </c>
    </row>
    <row r="46" spans="1:4" s="1" customFormat="1">
      <c r="A46" s="252" t="s">
        <v>2408</v>
      </c>
      <c r="B46" s="322" t="s">
        <v>2409</v>
      </c>
      <c r="C46" s="233" t="s">
        <v>21</v>
      </c>
      <c r="D46" s="395">
        <v>30</v>
      </c>
    </row>
    <row r="47" spans="1:4" s="1" customFormat="1">
      <c r="A47" s="252" t="s">
        <v>2410</v>
      </c>
      <c r="B47" s="322" t="s">
        <v>2411</v>
      </c>
      <c r="C47" s="233" t="s">
        <v>21</v>
      </c>
      <c r="D47" s="395">
        <v>30</v>
      </c>
    </row>
    <row r="48" spans="1:4" s="1" customFormat="1">
      <c r="A48" s="252" t="s">
        <v>2412</v>
      </c>
      <c r="B48" s="322" t="s">
        <v>2116</v>
      </c>
      <c r="C48" s="233" t="s">
        <v>21</v>
      </c>
      <c r="D48" s="395">
        <v>27</v>
      </c>
    </row>
    <row r="49" spans="1:4" s="1" customFormat="1">
      <c r="A49" s="252" t="s">
        <v>2413</v>
      </c>
      <c r="B49" s="322" t="s">
        <v>2118</v>
      </c>
      <c r="C49" s="233" t="s">
        <v>21</v>
      </c>
      <c r="D49" s="395">
        <v>35</v>
      </c>
    </row>
    <row r="50" spans="1:4" s="1" customFormat="1">
      <c r="A50" s="252" t="s">
        <v>2414</v>
      </c>
      <c r="B50" s="322" t="s">
        <v>2415</v>
      </c>
      <c r="C50" s="233" t="s">
        <v>21</v>
      </c>
      <c r="D50" s="395">
        <v>42</v>
      </c>
    </row>
    <row r="51" spans="1:4" s="1" customFormat="1">
      <c r="A51" s="252" t="s">
        <v>2416</v>
      </c>
      <c r="B51" s="322" t="s">
        <v>2120</v>
      </c>
      <c r="C51" s="233" t="s">
        <v>21</v>
      </c>
      <c r="D51" s="395">
        <v>167.2</v>
      </c>
    </row>
    <row r="52" spans="1:4" s="1" customFormat="1">
      <c r="A52" s="252" t="s">
        <v>2417</v>
      </c>
      <c r="B52" s="322" t="s">
        <v>2122</v>
      </c>
      <c r="C52" s="233" t="s">
        <v>21</v>
      </c>
      <c r="D52" s="395">
        <v>30</v>
      </c>
    </row>
    <row r="53" spans="1:4" s="1" customFormat="1">
      <c r="A53" s="252" t="s">
        <v>2418</v>
      </c>
      <c r="B53" s="322" t="s">
        <v>465</v>
      </c>
      <c r="C53" s="233" t="s">
        <v>2124</v>
      </c>
      <c r="D53" s="395">
        <v>2200</v>
      </c>
    </row>
    <row r="54" spans="1:4" s="1" customFormat="1">
      <c r="A54" s="252" t="s">
        <v>2419</v>
      </c>
      <c r="B54" s="322" t="s">
        <v>2420</v>
      </c>
      <c r="C54" s="233" t="s">
        <v>21</v>
      </c>
      <c r="D54" s="395">
        <v>17</v>
      </c>
    </row>
    <row r="55" spans="1:4" s="1" customFormat="1">
      <c r="A55" s="252" t="s">
        <v>2421</v>
      </c>
      <c r="B55" s="322" t="s">
        <v>2422</v>
      </c>
      <c r="C55" s="233" t="s">
        <v>21</v>
      </c>
      <c r="D55" s="395">
        <v>10</v>
      </c>
    </row>
    <row r="56" spans="1:4" s="1" customFormat="1">
      <c r="A56" s="252" t="s">
        <v>2423</v>
      </c>
      <c r="B56" s="322" t="s">
        <v>2424</v>
      </c>
      <c r="C56" s="233" t="s">
        <v>21</v>
      </c>
      <c r="D56" s="395">
        <v>45</v>
      </c>
    </row>
    <row r="57" spans="1:4" s="1" customFormat="1">
      <c r="A57" s="252" t="s">
        <v>2425</v>
      </c>
      <c r="B57" s="322" t="s">
        <v>2426</v>
      </c>
      <c r="C57" s="233" t="s">
        <v>2098</v>
      </c>
      <c r="D57" s="395">
        <v>25</v>
      </c>
    </row>
    <row r="58" spans="1:4" s="1" customFormat="1">
      <c r="A58" s="252" t="s">
        <v>2427</v>
      </c>
      <c r="B58" s="322" t="s">
        <v>2428</v>
      </c>
      <c r="C58" s="233" t="s">
        <v>2098</v>
      </c>
      <c r="D58" s="395">
        <v>29</v>
      </c>
    </row>
    <row r="59" spans="1:4" s="1" customFormat="1">
      <c r="A59" s="252" t="s">
        <v>2429</v>
      </c>
      <c r="B59" s="322" t="s">
        <v>2430</v>
      </c>
      <c r="C59" s="233" t="s">
        <v>21</v>
      </c>
      <c r="D59" s="395">
        <v>37</v>
      </c>
    </row>
    <row r="60" spans="1:4" s="1" customFormat="1">
      <c r="A60" s="252" t="s">
        <v>2431</v>
      </c>
      <c r="B60" s="322" t="s">
        <v>2432</v>
      </c>
      <c r="C60" s="233" t="s">
        <v>21</v>
      </c>
      <c r="D60" s="395">
        <v>42</v>
      </c>
    </row>
    <row r="61" spans="1:4" s="1" customFormat="1">
      <c r="A61" s="252" t="s">
        <v>2433</v>
      </c>
      <c r="B61" s="322" t="s">
        <v>2434</v>
      </c>
      <c r="C61" s="233" t="s">
        <v>2098</v>
      </c>
      <c r="D61" s="395">
        <v>6</v>
      </c>
    </row>
    <row r="62" spans="1:4" s="10" customFormat="1">
      <c r="A62" s="252" t="s">
        <v>2435</v>
      </c>
      <c r="B62" s="322" t="s">
        <v>2436</v>
      </c>
      <c r="C62" s="233" t="s">
        <v>21</v>
      </c>
      <c r="D62" s="395">
        <v>50</v>
      </c>
    </row>
    <row r="63" spans="1:4" s="1" customFormat="1">
      <c r="A63" s="252" t="s">
        <v>2437</v>
      </c>
      <c r="B63" s="322" t="s">
        <v>2438</v>
      </c>
      <c r="C63" s="233" t="s">
        <v>21</v>
      </c>
      <c r="D63" s="395">
        <v>50</v>
      </c>
    </row>
    <row r="64" spans="1:4" s="10" customFormat="1">
      <c r="A64" s="252" t="s">
        <v>2439</v>
      </c>
      <c r="B64" s="322" t="s">
        <v>2440</v>
      </c>
      <c r="C64" s="233" t="s">
        <v>21</v>
      </c>
      <c r="D64" s="395">
        <v>60</v>
      </c>
    </row>
    <row r="65" spans="1:4" s="10" customFormat="1">
      <c r="A65" s="252" t="s">
        <v>2441</v>
      </c>
      <c r="B65" s="322" t="s">
        <v>2442</v>
      </c>
      <c r="C65" s="233" t="s">
        <v>21</v>
      </c>
      <c r="D65" s="395">
        <v>90</v>
      </c>
    </row>
    <row r="66" spans="1:4" s="10" customFormat="1">
      <c r="A66" s="252" t="s">
        <v>2443</v>
      </c>
      <c r="B66" s="322" t="s">
        <v>2444</v>
      </c>
      <c r="C66" s="233" t="s">
        <v>21</v>
      </c>
      <c r="D66" s="395">
        <v>160</v>
      </c>
    </row>
    <row r="67" spans="1:4">
      <c r="A67" s="252" t="s">
        <v>2445</v>
      </c>
      <c r="B67" s="322" t="s">
        <v>2446</v>
      </c>
      <c r="C67" s="233" t="s">
        <v>21</v>
      </c>
      <c r="D67" s="395">
        <v>170</v>
      </c>
    </row>
    <row r="68" spans="1:4" s="88" customFormat="1">
      <c r="A68" s="252" t="s">
        <v>2447</v>
      </c>
      <c r="B68" s="322" t="s">
        <v>2448</v>
      </c>
      <c r="C68" s="233" t="s">
        <v>21</v>
      </c>
      <c r="D68" s="395">
        <v>50</v>
      </c>
    </row>
    <row r="69" spans="1:4" s="10" customFormat="1">
      <c r="A69" s="252" t="s">
        <v>2449</v>
      </c>
      <c r="B69" s="322" t="s">
        <v>2450</v>
      </c>
      <c r="C69" s="233" t="s">
        <v>21</v>
      </c>
      <c r="D69" s="395">
        <v>50</v>
      </c>
    </row>
    <row r="70" spans="1:4" s="1" customFormat="1">
      <c r="A70" s="252" t="s">
        <v>2451</v>
      </c>
      <c r="B70" s="322" t="s">
        <v>2452</v>
      </c>
      <c r="C70" s="233" t="s">
        <v>21</v>
      </c>
      <c r="D70" s="395">
        <v>180</v>
      </c>
    </row>
    <row r="71" spans="1:4">
      <c r="A71" s="252" t="s">
        <v>2453</v>
      </c>
      <c r="B71" s="322" t="s">
        <v>2454</v>
      </c>
      <c r="C71" s="233" t="s">
        <v>21</v>
      </c>
      <c r="D71" s="395">
        <v>170</v>
      </c>
    </row>
    <row r="72" spans="1:4">
      <c r="A72" s="252" t="s">
        <v>2455</v>
      </c>
      <c r="B72" s="322" t="s">
        <v>2456</v>
      </c>
      <c r="C72" s="233" t="s">
        <v>21</v>
      </c>
      <c r="D72" s="395">
        <v>20</v>
      </c>
    </row>
    <row r="73" spans="1:4" s="1" customFormat="1">
      <c r="A73" s="252" t="s">
        <v>2457</v>
      </c>
      <c r="B73" s="322" t="s">
        <v>2458</v>
      </c>
      <c r="C73" s="233" t="s">
        <v>2098</v>
      </c>
      <c r="D73" s="395">
        <v>5</v>
      </c>
    </row>
    <row r="74" spans="1:4">
      <c r="A74" s="252" t="s">
        <v>2459</v>
      </c>
      <c r="B74" s="322" t="s">
        <v>2460</v>
      </c>
      <c r="C74" s="233" t="s">
        <v>2098</v>
      </c>
      <c r="D74" s="395">
        <v>4</v>
      </c>
    </row>
    <row r="75" spans="1:4" ht="25.5">
      <c r="A75" s="252" t="s">
        <v>2461</v>
      </c>
      <c r="B75" s="322" t="s">
        <v>2462</v>
      </c>
      <c r="C75" s="233" t="s">
        <v>21</v>
      </c>
      <c r="D75" s="395">
        <v>110</v>
      </c>
    </row>
    <row r="76" spans="1:4">
      <c r="A76" s="252" t="s">
        <v>2463</v>
      </c>
      <c r="B76" s="322" t="s">
        <v>2464</v>
      </c>
      <c r="C76" s="233" t="s">
        <v>21</v>
      </c>
      <c r="D76" s="395">
        <v>200</v>
      </c>
    </row>
    <row r="77" spans="1:4">
      <c r="A77" s="252" t="s">
        <v>2465</v>
      </c>
      <c r="B77" s="322" t="s">
        <v>2466</v>
      </c>
      <c r="C77" s="233" t="s">
        <v>21</v>
      </c>
      <c r="D77" s="395">
        <v>80</v>
      </c>
    </row>
    <row r="78" spans="1:4">
      <c r="A78" s="252" t="s">
        <v>2467</v>
      </c>
      <c r="B78" s="322" t="s">
        <v>2468</v>
      </c>
      <c r="C78" s="233" t="s">
        <v>21</v>
      </c>
      <c r="D78" s="395">
        <v>120</v>
      </c>
    </row>
    <row r="79" spans="1:4" s="1" customFormat="1">
      <c r="A79" s="252" t="s">
        <v>2469</v>
      </c>
      <c r="B79" s="322" t="s">
        <v>2470</v>
      </c>
      <c r="C79" s="233" t="s">
        <v>21</v>
      </c>
      <c r="D79" s="395">
        <v>250</v>
      </c>
    </row>
    <row r="80" spans="1:4" s="1" customFormat="1">
      <c r="A80" s="252" t="s">
        <v>2471</v>
      </c>
      <c r="B80" s="322" t="s">
        <v>2472</v>
      </c>
      <c r="C80" s="233" t="s">
        <v>21</v>
      </c>
      <c r="D80" s="395">
        <v>380</v>
      </c>
    </row>
    <row r="81" spans="1:5" s="30" customFormat="1">
      <c r="A81" s="252" t="s">
        <v>2473</v>
      </c>
      <c r="B81" s="322" t="s">
        <v>2474</v>
      </c>
      <c r="C81" s="233" t="s">
        <v>2098</v>
      </c>
      <c r="D81" s="395">
        <v>5</v>
      </c>
    </row>
    <row r="82" spans="1:5" s="1" customFormat="1">
      <c r="A82" s="252" t="s">
        <v>2475</v>
      </c>
      <c r="B82" s="322" t="s">
        <v>2476</v>
      </c>
      <c r="C82" s="233" t="s">
        <v>21</v>
      </c>
      <c r="D82" s="395">
        <v>20</v>
      </c>
    </row>
    <row r="83" spans="1:5" s="30" customFormat="1">
      <c r="A83" s="252" t="s">
        <v>2477</v>
      </c>
      <c r="B83" s="322" t="s">
        <v>2478</v>
      </c>
      <c r="C83" s="233" t="s">
        <v>21</v>
      </c>
      <c r="D83" s="395">
        <v>30</v>
      </c>
    </row>
    <row r="84" spans="1:5" ht="25.5">
      <c r="A84" s="252" t="s">
        <v>2479</v>
      </c>
      <c r="B84" s="322" t="s">
        <v>2480</v>
      </c>
      <c r="C84" s="233" t="s">
        <v>2085</v>
      </c>
      <c r="D84" s="395">
        <v>60</v>
      </c>
    </row>
    <row r="85" spans="1:5" s="30" customFormat="1" ht="25.5">
      <c r="A85" s="252" t="s">
        <v>2481</v>
      </c>
      <c r="B85" s="292" t="s">
        <v>2482</v>
      </c>
      <c r="C85" s="233" t="s">
        <v>21</v>
      </c>
      <c r="D85" s="395">
        <v>900</v>
      </c>
    </row>
    <row r="86" spans="1:5" s="1" customFormat="1" ht="25.5">
      <c r="A86" s="252" t="s">
        <v>2483</v>
      </c>
      <c r="B86" s="292" t="s">
        <v>2484</v>
      </c>
      <c r="C86" s="233" t="s">
        <v>21</v>
      </c>
      <c r="D86" s="395">
        <v>900</v>
      </c>
      <c r="E86" s="87"/>
    </row>
    <row r="87" spans="1:5" ht="25.5">
      <c r="A87" s="252" t="s">
        <v>2485</v>
      </c>
      <c r="B87" s="292" t="s">
        <v>2486</v>
      </c>
      <c r="C87" s="233" t="s">
        <v>21</v>
      </c>
      <c r="D87" s="395">
        <v>900</v>
      </c>
    </row>
    <row r="88" spans="1:5">
      <c r="A88" s="255" t="s">
        <v>2125</v>
      </c>
      <c r="B88" s="256" t="s">
        <v>466</v>
      </c>
      <c r="C88" s="257"/>
      <c r="D88" s="435"/>
    </row>
    <row r="89" spans="1:5" ht="51">
      <c r="A89" s="252" t="s">
        <v>2126</v>
      </c>
      <c r="B89" s="322" t="s">
        <v>2487</v>
      </c>
      <c r="C89" s="233" t="s">
        <v>21</v>
      </c>
      <c r="D89" s="395">
        <v>1500</v>
      </c>
    </row>
    <row r="90" spans="1:5" ht="51">
      <c r="A90" s="252" t="s">
        <v>2127</v>
      </c>
      <c r="B90" s="322" t="s">
        <v>2488</v>
      </c>
      <c r="C90" s="233" t="s">
        <v>21</v>
      </c>
      <c r="D90" s="395">
        <v>3500</v>
      </c>
    </row>
    <row r="91" spans="1:5" ht="63.75">
      <c r="A91" s="252" t="s">
        <v>2128</v>
      </c>
      <c r="B91" s="231" t="s">
        <v>2489</v>
      </c>
      <c r="C91" s="232" t="s">
        <v>21</v>
      </c>
      <c r="D91" s="434">
        <v>2500</v>
      </c>
    </row>
    <row r="92" spans="1:5" ht="25.5">
      <c r="A92" s="252" t="s">
        <v>2129</v>
      </c>
      <c r="B92" s="322" t="s">
        <v>2130</v>
      </c>
      <c r="C92" s="233" t="s">
        <v>2131</v>
      </c>
      <c r="D92" s="395">
        <v>25</v>
      </c>
    </row>
    <row r="93" spans="1:5">
      <c r="A93" s="252" t="s">
        <v>2132</v>
      </c>
      <c r="B93" s="322" t="s">
        <v>2133</v>
      </c>
      <c r="C93" s="233" t="s">
        <v>30</v>
      </c>
      <c r="D93" s="395">
        <v>70</v>
      </c>
    </row>
    <row r="94" spans="1:5">
      <c r="A94" s="252" t="s">
        <v>2134</v>
      </c>
      <c r="B94" s="322" t="s">
        <v>2122</v>
      </c>
      <c r="C94" s="233" t="s">
        <v>21</v>
      </c>
      <c r="D94" s="395">
        <v>20</v>
      </c>
    </row>
    <row r="95" spans="1:5">
      <c r="A95" s="252" t="s">
        <v>2135</v>
      </c>
      <c r="B95" s="322" t="s">
        <v>2136</v>
      </c>
      <c r="C95" s="233" t="s">
        <v>21</v>
      </c>
      <c r="D95" s="395">
        <v>15</v>
      </c>
    </row>
    <row r="96" spans="1:5">
      <c r="A96" s="252" t="s">
        <v>2137</v>
      </c>
      <c r="B96" s="322" t="s">
        <v>465</v>
      </c>
      <c r="C96" s="233" t="s">
        <v>2138</v>
      </c>
      <c r="D96" s="395">
        <v>2200</v>
      </c>
    </row>
    <row r="97" spans="1:4" ht="25.5">
      <c r="A97" s="252" t="s">
        <v>2490</v>
      </c>
      <c r="B97" s="322" t="s">
        <v>2491</v>
      </c>
      <c r="C97" s="233" t="s">
        <v>2131</v>
      </c>
      <c r="D97" s="395">
        <v>32</v>
      </c>
    </row>
    <row r="98" spans="1:4">
      <c r="A98" s="255" t="s">
        <v>2139</v>
      </c>
      <c r="B98" s="256" t="s">
        <v>467</v>
      </c>
      <c r="C98" s="257"/>
      <c r="D98" s="435"/>
    </row>
    <row r="99" spans="1:4">
      <c r="A99" s="252" t="s">
        <v>2140</v>
      </c>
      <c r="B99" s="322" t="s">
        <v>2141</v>
      </c>
      <c r="C99" s="233" t="s">
        <v>21</v>
      </c>
      <c r="D99" s="395">
        <v>500</v>
      </c>
    </row>
    <row r="100" spans="1:4">
      <c r="A100" s="252" t="s">
        <v>2142</v>
      </c>
      <c r="B100" s="230" t="s">
        <v>2143</v>
      </c>
      <c r="C100" s="233" t="s">
        <v>21</v>
      </c>
      <c r="D100" s="436">
        <v>150</v>
      </c>
    </row>
    <row r="101" spans="1:4">
      <c r="A101" s="252" t="s">
        <v>2144</v>
      </c>
      <c r="B101" s="230" t="s">
        <v>2145</v>
      </c>
      <c r="C101" s="233" t="s">
        <v>21</v>
      </c>
      <c r="D101" s="436">
        <v>180</v>
      </c>
    </row>
    <row r="102" spans="1:4">
      <c r="A102" s="252" t="s">
        <v>2146</v>
      </c>
      <c r="B102" s="230" t="s">
        <v>2147</v>
      </c>
      <c r="C102" s="233" t="s">
        <v>21</v>
      </c>
      <c r="D102" s="436">
        <v>220</v>
      </c>
    </row>
    <row r="103" spans="1:4">
      <c r="A103" s="252" t="s">
        <v>2148</v>
      </c>
      <c r="B103" s="230" t="s">
        <v>2149</v>
      </c>
      <c r="C103" s="233" t="s">
        <v>21</v>
      </c>
      <c r="D103" s="436">
        <v>140</v>
      </c>
    </row>
    <row r="104" spans="1:4">
      <c r="A104" s="252" t="s">
        <v>2150</v>
      </c>
      <c r="B104" s="230" t="s">
        <v>2151</v>
      </c>
      <c r="C104" s="233" t="s">
        <v>21</v>
      </c>
      <c r="D104" s="436">
        <v>160</v>
      </c>
    </row>
    <row r="105" spans="1:4">
      <c r="A105" s="252" t="s">
        <v>2152</v>
      </c>
      <c r="B105" s="230" t="s">
        <v>2153</v>
      </c>
      <c r="C105" s="233" t="s">
        <v>21</v>
      </c>
      <c r="D105" s="436">
        <v>300</v>
      </c>
    </row>
    <row r="106" spans="1:4" ht="38.25">
      <c r="A106" s="252" t="s">
        <v>2154</v>
      </c>
      <c r="B106" s="230" t="s">
        <v>2155</v>
      </c>
      <c r="C106" s="233" t="s">
        <v>21</v>
      </c>
      <c r="D106" s="436">
        <v>200</v>
      </c>
    </row>
    <row r="107" spans="1:4" ht="38.25">
      <c r="A107" s="252" t="s">
        <v>2156</v>
      </c>
      <c r="B107" s="230" t="s">
        <v>2157</v>
      </c>
      <c r="C107" s="233" t="s">
        <v>21</v>
      </c>
      <c r="D107" s="436">
        <v>200</v>
      </c>
    </row>
    <row r="108" spans="1:4" ht="38.25">
      <c r="A108" s="252" t="s">
        <v>2158</v>
      </c>
      <c r="B108" s="230" t="s">
        <v>2159</v>
      </c>
      <c r="C108" s="233" t="s">
        <v>21</v>
      </c>
      <c r="D108" s="436">
        <v>220</v>
      </c>
    </row>
    <row r="109" spans="1:4" ht="38.25">
      <c r="A109" s="252" t="s">
        <v>2160</v>
      </c>
      <c r="B109" s="230" t="s">
        <v>2161</v>
      </c>
      <c r="C109" s="233" t="s">
        <v>21</v>
      </c>
      <c r="D109" s="436">
        <v>250</v>
      </c>
    </row>
    <row r="110" spans="1:4" ht="38.25">
      <c r="A110" s="252" t="s">
        <v>2162</v>
      </c>
      <c r="B110" s="230" t="s">
        <v>2163</v>
      </c>
      <c r="C110" s="233" t="s">
        <v>21</v>
      </c>
      <c r="D110" s="436">
        <v>300</v>
      </c>
    </row>
    <row r="111" spans="1:4" ht="38.25">
      <c r="A111" s="252" t="s">
        <v>2164</v>
      </c>
      <c r="B111" s="230" t="s">
        <v>2165</v>
      </c>
      <c r="C111" s="233" t="s">
        <v>21</v>
      </c>
      <c r="D111" s="436">
        <v>350</v>
      </c>
    </row>
    <row r="112" spans="1:4">
      <c r="A112" s="252" t="s">
        <v>2166</v>
      </c>
      <c r="B112" s="230" t="s">
        <v>2167</v>
      </c>
      <c r="C112" s="233" t="s">
        <v>21</v>
      </c>
      <c r="D112" s="436">
        <v>15</v>
      </c>
    </row>
    <row r="113" spans="1:4">
      <c r="A113" s="252" t="s">
        <v>2168</v>
      </c>
      <c r="B113" s="322" t="s">
        <v>2169</v>
      </c>
      <c r="C113" s="233" t="s">
        <v>21</v>
      </c>
      <c r="D113" s="436">
        <v>5</v>
      </c>
    </row>
    <row r="114" spans="1:4">
      <c r="A114" s="252" t="s">
        <v>2170</v>
      </c>
      <c r="B114" s="322" t="s">
        <v>2171</v>
      </c>
      <c r="C114" s="233" t="s">
        <v>21</v>
      </c>
      <c r="D114" s="403">
        <v>300.95999999999998</v>
      </c>
    </row>
    <row r="115" spans="1:4">
      <c r="A115" s="252" t="s">
        <v>2172</v>
      </c>
      <c r="B115" s="322" t="s">
        <v>465</v>
      </c>
      <c r="C115" s="233" t="s">
        <v>2138</v>
      </c>
      <c r="D115" s="436">
        <v>2200</v>
      </c>
    </row>
    <row r="116" spans="1:4">
      <c r="A116" s="255" t="s">
        <v>2173</v>
      </c>
      <c r="B116" s="256" t="s">
        <v>77</v>
      </c>
      <c r="C116" s="257"/>
      <c r="D116" s="435"/>
    </row>
    <row r="117" spans="1:4">
      <c r="A117" s="252" t="s">
        <v>2174</v>
      </c>
      <c r="B117" s="322" t="s">
        <v>2175</v>
      </c>
      <c r="C117" s="233" t="s">
        <v>21</v>
      </c>
      <c r="D117" s="395">
        <v>20</v>
      </c>
    </row>
    <row r="118" spans="1:4">
      <c r="A118" s="252" t="s">
        <v>2176</v>
      </c>
      <c r="B118" s="230" t="s">
        <v>2177</v>
      </c>
      <c r="C118" s="233" t="s">
        <v>21</v>
      </c>
      <c r="D118" s="436">
        <v>60</v>
      </c>
    </row>
    <row r="119" spans="1:4">
      <c r="A119" s="252" t="s">
        <v>2178</v>
      </c>
      <c r="B119" s="230" t="s">
        <v>2179</v>
      </c>
      <c r="C119" s="233" t="s">
        <v>21</v>
      </c>
      <c r="D119" s="436">
        <v>10</v>
      </c>
    </row>
    <row r="120" spans="1:4">
      <c r="A120" s="317"/>
      <c r="B120" s="310"/>
      <c r="C120" s="303"/>
      <c r="D120" s="420"/>
    </row>
    <row r="121" spans="1:4">
      <c r="A121" s="265"/>
      <c r="B121" s="258" t="s">
        <v>258</v>
      </c>
      <c r="C121" s="300"/>
      <c r="D121" s="421"/>
    </row>
    <row r="122" spans="1:4" ht="102">
      <c r="A122" s="283" t="s">
        <v>259</v>
      </c>
      <c r="B122" s="284" t="s">
        <v>262</v>
      </c>
      <c r="C122" s="262"/>
      <c r="D122" s="397"/>
    </row>
    <row r="123" spans="1:4" ht="38.25">
      <c r="A123" s="283" t="s">
        <v>260</v>
      </c>
      <c r="B123" s="284" t="s">
        <v>264</v>
      </c>
      <c r="C123" s="309"/>
      <c r="D123" s="397"/>
    </row>
  </sheetData>
  <autoFilter ref="A5:H119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E31"/>
  <sheetViews>
    <sheetView view="pageBreakPreview" topLeftCell="A7" zoomScaleNormal="100" zoomScaleSheetLayoutView="100" zoomScalePageLayoutView="98" workbookViewId="0">
      <selection activeCell="A3" sqref="A3:D3"/>
    </sheetView>
  </sheetViews>
  <sheetFormatPr defaultColWidth="9.28515625" defaultRowHeight="12.75"/>
  <cols>
    <col min="1" max="1" width="12.7109375" style="82" customWidth="1"/>
    <col min="2" max="2" width="84.5703125" style="93" customWidth="1"/>
    <col min="3" max="3" width="15.42578125" style="94" customWidth="1"/>
    <col min="4" max="4" width="20.28515625" style="398" customWidth="1"/>
    <col min="5" max="16384" width="9.28515625" style="82"/>
  </cols>
  <sheetData>
    <row r="1" spans="1:5" ht="90.7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0.25" customHeight="1">
      <c r="A3" s="467" t="s">
        <v>2559</v>
      </c>
      <c r="B3" s="467"/>
      <c r="C3" s="467"/>
      <c r="D3" s="467"/>
    </row>
    <row r="4" spans="1:5">
      <c r="A4" s="468"/>
      <c r="B4" s="468"/>
      <c r="C4" s="468"/>
      <c r="D4" s="468"/>
    </row>
    <row r="5" spans="1:5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58" t="s">
        <v>2186</v>
      </c>
      <c r="B6" s="348" t="s">
        <v>477</v>
      </c>
      <c r="C6" s="349"/>
      <c r="D6" s="437"/>
      <c r="E6" s="87"/>
    </row>
    <row r="7" spans="1:5" s="1" customFormat="1" ht="25.5">
      <c r="A7" s="266" t="s">
        <v>2187</v>
      </c>
      <c r="B7" s="337" t="s">
        <v>300</v>
      </c>
      <c r="C7" s="339"/>
      <c r="D7" s="438"/>
      <c r="E7" s="87"/>
    </row>
    <row r="8" spans="1:5" s="1" customFormat="1">
      <c r="A8" s="335" t="s">
        <v>2188</v>
      </c>
      <c r="B8" s="269" t="s">
        <v>2510</v>
      </c>
      <c r="C8" s="269" t="s">
        <v>478</v>
      </c>
      <c r="D8" s="439"/>
      <c r="E8" s="87"/>
    </row>
    <row r="9" spans="1:5" s="1" customFormat="1">
      <c r="A9" s="268" t="s">
        <v>2189</v>
      </c>
      <c r="B9" s="270" t="s">
        <v>2511</v>
      </c>
      <c r="C9" s="271" t="s">
        <v>2190</v>
      </c>
      <c r="D9" s="415">
        <v>800</v>
      </c>
      <c r="E9" s="87"/>
    </row>
    <row r="10" spans="1:5" s="1" customFormat="1">
      <c r="A10" s="268" t="s">
        <v>2191</v>
      </c>
      <c r="B10" s="270" t="s">
        <v>2512</v>
      </c>
      <c r="C10" s="271" t="s">
        <v>2190</v>
      </c>
      <c r="D10" s="415">
        <v>800</v>
      </c>
    </row>
    <row r="11" spans="1:5" s="1" customFormat="1">
      <c r="A11" s="268" t="s">
        <v>2192</v>
      </c>
      <c r="B11" s="272" t="s">
        <v>2513</v>
      </c>
      <c r="C11" s="273" t="s">
        <v>2190</v>
      </c>
      <c r="D11" s="415">
        <v>700</v>
      </c>
    </row>
    <row r="12" spans="1:5" s="1" customFormat="1">
      <c r="A12" s="268" t="s">
        <v>2193</v>
      </c>
      <c r="B12" s="274" t="s">
        <v>2514</v>
      </c>
      <c r="C12" s="271" t="s">
        <v>2190</v>
      </c>
      <c r="D12" s="415">
        <v>1000</v>
      </c>
    </row>
    <row r="13" spans="1:5" s="1" customFormat="1">
      <c r="A13" s="335" t="s">
        <v>2194</v>
      </c>
      <c r="B13" s="269" t="s">
        <v>2515</v>
      </c>
      <c r="C13" s="269" t="s">
        <v>478</v>
      </c>
      <c r="D13" s="440"/>
    </row>
    <row r="14" spans="1:5" s="1" customFormat="1">
      <c r="A14" s="268" t="s">
        <v>2195</v>
      </c>
      <c r="B14" s="275" t="s">
        <v>2516</v>
      </c>
      <c r="C14" s="276" t="s">
        <v>21</v>
      </c>
      <c r="D14" s="415">
        <v>1200</v>
      </c>
    </row>
    <row r="15" spans="1:5" s="10" customFormat="1">
      <c r="A15" s="268" t="s">
        <v>2196</v>
      </c>
      <c r="B15" s="275" t="s">
        <v>2517</v>
      </c>
      <c r="C15" s="276" t="s">
        <v>21</v>
      </c>
      <c r="D15" s="415">
        <v>250</v>
      </c>
    </row>
    <row r="16" spans="1:5" s="10" customFormat="1" ht="51">
      <c r="A16" s="268" t="s">
        <v>2197</v>
      </c>
      <c r="B16" s="277" t="s">
        <v>2518</v>
      </c>
      <c r="C16" s="276" t="s">
        <v>21</v>
      </c>
      <c r="D16" s="415">
        <v>1920</v>
      </c>
    </row>
    <row r="17" spans="1:4" s="10" customFormat="1" ht="51">
      <c r="A17" s="268" t="s">
        <v>2198</v>
      </c>
      <c r="B17" s="277" t="s">
        <v>2519</v>
      </c>
      <c r="C17" s="276" t="s">
        <v>21</v>
      </c>
      <c r="D17" s="415">
        <v>1920</v>
      </c>
    </row>
    <row r="18" spans="1:4" s="1" customFormat="1">
      <c r="A18" s="268" t="s">
        <v>2199</v>
      </c>
      <c r="B18" s="277" t="s">
        <v>2520</v>
      </c>
      <c r="C18" s="276" t="s">
        <v>468</v>
      </c>
      <c r="D18" s="415">
        <v>75</v>
      </c>
    </row>
    <row r="19" spans="1:4" s="1" customFormat="1">
      <c r="A19" s="268" t="s">
        <v>2200</v>
      </c>
      <c r="B19" s="277" t="s">
        <v>2521</v>
      </c>
      <c r="C19" s="276" t="s">
        <v>21</v>
      </c>
      <c r="D19" s="415">
        <v>1380</v>
      </c>
    </row>
    <row r="20" spans="1:4" s="1" customFormat="1">
      <c r="A20" s="268" t="s">
        <v>2522</v>
      </c>
      <c r="B20" s="272" t="s">
        <v>469</v>
      </c>
      <c r="C20" s="279" t="s">
        <v>2207</v>
      </c>
      <c r="D20" s="415">
        <v>5</v>
      </c>
    </row>
    <row r="21" spans="1:4" s="1" customFormat="1">
      <c r="A21" s="268" t="s">
        <v>2523</v>
      </c>
      <c r="B21" s="274" t="s">
        <v>470</v>
      </c>
      <c r="C21" s="278" t="s">
        <v>21</v>
      </c>
      <c r="D21" s="415">
        <v>200</v>
      </c>
    </row>
    <row r="22" spans="1:4" s="10" customFormat="1">
      <c r="A22" s="335" t="s">
        <v>2201</v>
      </c>
      <c r="B22" s="269" t="s">
        <v>471</v>
      </c>
      <c r="C22" s="269"/>
      <c r="D22" s="441"/>
    </row>
    <row r="23" spans="1:4" s="1" customFormat="1" ht="25.5">
      <c r="A23" s="268" t="s">
        <v>2202</v>
      </c>
      <c r="B23" s="280" t="s">
        <v>472</v>
      </c>
      <c r="C23" s="281" t="s">
        <v>468</v>
      </c>
      <c r="D23" s="415">
        <v>18</v>
      </c>
    </row>
    <row r="24" spans="1:4" s="1" customFormat="1" ht="25.5">
      <c r="A24" s="268" t="s">
        <v>2203</v>
      </c>
      <c r="B24" s="280" t="s">
        <v>473</v>
      </c>
      <c r="C24" s="281" t="s">
        <v>468</v>
      </c>
      <c r="D24" s="415">
        <v>20</v>
      </c>
    </row>
    <row r="25" spans="1:4" s="1" customFormat="1">
      <c r="A25" s="268" t="s">
        <v>2204</v>
      </c>
      <c r="B25" s="280" t="s">
        <v>474</v>
      </c>
      <c r="C25" s="281" t="s">
        <v>468</v>
      </c>
      <c r="D25" s="415">
        <v>0.5</v>
      </c>
    </row>
    <row r="26" spans="1:4" s="10" customFormat="1">
      <c r="A26" s="268" t="s">
        <v>2205</v>
      </c>
      <c r="B26" s="280" t="s">
        <v>475</v>
      </c>
      <c r="C26" s="281" t="s">
        <v>468</v>
      </c>
      <c r="D26" s="415">
        <v>0.5</v>
      </c>
    </row>
    <row r="27" spans="1:4" s="1" customFormat="1">
      <c r="A27" s="268" t="s">
        <v>2206</v>
      </c>
      <c r="B27" s="280" t="s">
        <v>476</v>
      </c>
      <c r="C27" s="281" t="s">
        <v>468</v>
      </c>
      <c r="D27" s="415">
        <v>0.5</v>
      </c>
    </row>
    <row r="28" spans="1:4" s="30" customFormat="1">
      <c r="A28" s="34"/>
      <c r="B28" s="35"/>
      <c r="C28" s="36"/>
      <c r="D28" s="420"/>
    </row>
    <row r="29" spans="1:4">
      <c r="A29" s="37"/>
      <c r="B29" s="40" t="s">
        <v>258</v>
      </c>
      <c r="C29" s="41"/>
      <c r="D29" s="421"/>
    </row>
    <row r="30" spans="1:4" s="39" customFormat="1" ht="102">
      <c r="A30" s="38" t="s">
        <v>259</v>
      </c>
      <c r="B30" s="42" t="s">
        <v>262</v>
      </c>
      <c r="C30" s="43"/>
      <c r="D30" s="397"/>
    </row>
    <row r="31" spans="1:4" ht="38.25">
      <c r="A31" s="38" t="s">
        <v>260</v>
      </c>
      <c r="B31" s="42" t="s">
        <v>264</v>
      </c>
      <c r="C31" s="91"/>
      <c r="D31" s="397"/>
    </row>
  </sheetData>
  <autoFilter ref="A5:F27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E30"/>
  <sheetViews>
    <sheetView view="pageBreakPreview" zoomScaleNormal="100" zoomScaleSheetLayoutView="100" zoomScalePageLayoutView="98" workbookViewId="0">
      <selection activeCell="C14" sqref="C14"/>
    </sheetView>
  </sheetViews>
  <sheetFormatPr defaultColWidth="9.28515625" defaultRowHeight="12.75"/>
  <cols>
    <col min="1" max="1" width="12.7109375" style="237" customWidth="1"/>
    <col min="2" max="2" width="89.28515625" style="244" customWidth="1"/>
    <col min="3" max="3" width="11.42578125" style="245" customWidth="1"/>
    <col min="4" max="4" width="20.140625" style="398" customWidth="1"/>
    <col min="5" max="16384" width="9.28515625" style="237"/>
  </cols>
  <sheetData>
    <row r="1" spans="1:5" ht="82.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6.25" customHeight="1">
      <c r="A3" s="467" t="s">
        <v>2560</v>
      </c>
      <c r="B3" s="467"/>
      <c r="C3" s="467"/>
      <c r="D3" s="467"/>
    </row>
    <row r="4" spans="1:5">
      <c r="A4" s="468"/>
      <c r="B4" s="468"/>
      <c r="C4" s="468"/>
      <c r="D4" s="468"/>
    </row>
    <row r="5" spans="1:5" s="242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43" t="s">
        <v>2186</v>
      </c>
      <c r="B6" s="341" t="s">
        <v>477</v>
      </c>
      <c r="C6" s="365"/>
      <c r="D6" s="437"/>
      <c r="E6" s="242"/>
    </row>
    <row r="7" spans="1:5" s="215" customFormat="1" ht="25.5">
      <c r="A7" s="366" t="s">
        <v>2187</v>
      </c>
      <c r="B7" s="367" t="s">
        <v>300</v>
      </c>
      <c r="C7" s="368"/>
      <c r="D7" s="438"/>
      <c r="E7" s="242"/>
    </row>
    <row r="8" spans="1:5" s="215" customFormat="1">
      <c r="A8" s="369" t="s">
        <v>2188</v>
      </c>
      <c r="B8" s="370" t="s">
        <v>2510</v>
      </c>
      <c r="C8" s="370" t="s">
        <v>478</v>
      </c>
      <c r="D8" s="440"/>
      <c r="E8" s="242"/>
    </row>
    <row r="9" spans="1:5" s="215" customFormat="1">
      <c r="A9" s="371" t="s">
        <v>2189</v>
      </c>
      <c r="B9" s="372" t="s">
        <v>2511</v>
      </c>
      <c r="C9" s="278" t="s">
        <v>2190</v>
      </c>
      <c r="D9" s="395">
        <v>800</v>
      </c>
      <c r="E9" s="242"/>
    </row>
    <row r="10" spans="1:5" s="215" customFormat="1">
      <c r="A10" s="371" t="s">
        <v>2191</v>
      </c>
      <c r="B10" s="372" t="s">
        <v>2512</v>
      </c>
      <c r="C10" s="278" t="s">
        <v>2190</v>
      </c>
      <c r="D10" s="395">
        <v>800</v>
      </c>
    </row>
    <row r="11" spans="1:5" s="215" customFormat="1">
      <c r="A11" s="371" t="s">
        <v>2192</v>
      </c>
      <c r="B11" s="373" t="s">
        <v>2513</v>
      </c>
      <c r="C11" s="279" t="s">
        <v>2190</v>
      </c>
      <c r="D11" s="395">
        <v>700</v>
      </c>
    </row>
    <row r="12" spans="1:5" s="215" customFormat="1">
      <c r="A12" s="371" t="s">
        <v>2193</v>
      </c>
      <c r="B12" s="374" t="s">
        <v>2514</v>
      </c>
      <c r="C12" s="278" t="s">
        <v>2190</v>
      </c>
      <c r="D12" s="395">
        <v>1000</v>
      </c>
    </row>
    <row r="13" spans="1:5" s="215" customFormat="1">
      <c r="A13" s="369" t="s">
        <v>2194</v>
      </c>
      <c r="B13" s="370" t="s">
        <v>2515</v>
      </c>
      <c r="C13" s="370" t="s">
        <v>478</v>
      </c>
      <c r="D13" s="440"/>
    </row>
    <row r="14" spans="1:5" s="215" customFormat="1">
      <c r="A14" s="371" t="s">
        <v>2195</v>
      </c>
      <c r="B14" s="275" t="s">
        <v>2516</v>
      </c>
      <c r="C14" s="276" t="s">
        <v>21</v>
      </c>
      <c r="D14" s="395">
        <v>1200</v>
      </c>
    </row>
    <row r="15" spans="1:5" s="216" customFormat="1" ht="51">
      <c r="A15" s="371" t="s">
        <v>2196</v>
      </c>
      <c r="B15" s="275" t="s">
        <v>2524</v>
      </c>
      <c r="C15" s="276" t="s">
        <v>21</v>
      </c>
      <c r="D15" s="395">
        <v>1920</v>
      </c>
    </row>
    <row r="16" spans="1:5" s="216" customFormat="1" ht="51">
      <c r="A16" s="371" t="s">
        <v>2197</v>
      </c>
      <c r="B16" s="275" t="s">
        <v>2525</v>
      </c>
      <c r="C16" s="276" t="s">
        <v>21</v>
      </c>
      <c r="D16" s="395">
        <v>1920</v>
      </c>
    </row>
    <row r="17" spans="1:4" s="216" customFormat="1">
      <c r="A17" s="371" t="s">
        <v>2198</v>
      </c>
      <c r="B17" s="275" t="s">
        <v>2526</v>
      </c>
      <c r="C17" s="276" t="s">
        <v>468</v>
      </c>
      <c r="D17" s="395">
        <v>75</v>
      </c>
    </row>
    <row r="18" spans="1:4" s="215" customFormat="1">
      <c r="A18" s="371" t="s">
        <v>2199</v>
      </c>
      <c r="B18" s="275" t="s">
        <v>2527</v>
      </c>
      <c r="C18" s="276" t="s">
        <v>21</v>
      </c>
      <c r="D18" s="395">
        <v>1380</v>
      </c>
    </row>
    <row r="19" spans="1:4" s="215" customFormat="1">
      <c r="A19" s="371" t="s">
        <v>2200</v>
      </c>
      <c r="B19" s="373" t="s">
        <v>469</v>
      </c>
      <c r="C19" s="279" t="s">
        <v>2207</v>
      </c>
      <c r="D19" s="395">
        <v>5</v>
      </c>
    </row>
    <row r="20" spans="1:4" s="215" customFormat="1">
      <c r="A20" s="371" t="s">
        <v>2522</v>
      </c>
      <c r="B20" s="374" t="s">
        <v>470</v>
      </c>
      <c r="C20" s="278" t="s">
        <v>21</v>
      </c>
      <c r="D20" s="395">
        <v>200</v>
      </c>
    </row>
    <row r="21" spans="1:4" s="215" customFormat="1">
      <c r="A21" s="370" t="s">
        <v>2201</v>
      </c>
      <c r="B21" s="370" t="s">
        <v>471</v>
      </c>
      <c r="C21" s="370"/>
      <c r="D21" s="442"/>
    </row>
    <row r="22" spans="1:4" s="216" customFormat="1" ht="25.5">
      <c r="A22" s="371" t="s">
        <v>2202</v>
      </c>
      <c r="B22" s="280" t="s">
        <v>472</v>
      </c>
      <c r="C22" s="281" t="s">
        <v>468</v>
      </c>
      <c r="D22" s="395">
        <v>18</v>
      </c>
    </row>
    <row r="23" spans="1:4" s="215" customFormat="1" ht="25.5">
      <c r="A23" s="371" t="s">
        <v>2203</v>
      </c>
      <c r="B23" s="280" t="s">
        <v>473</v>
      </c>
      <c r="C23" s="281" t="s">
        <v>468</v>
      </c>
      <c r="D23" s="395">
        <v>20</v>
      </c>
    </row>
    <row r="24" spans="1:4" s="215" customFormat="1">
      <c r="A24" s="371" t="s">
        <v>2204</v>
      </c>
      <c r="B24" s="280" t="s">
        <v>474</v>
      </c>
      <c r="C24" s="281" t="s">
        <v>468</v>
      </c>
      <c r="D24" s="395">
        <v>0.5</v>
      </c>
    </row>
    <row r="25" spans="1:4" s="215" customFormat="1">
      <c r="A25" s="371" t="s">
        <v>2205</v>
      </c>
      <c r="B25" s="280" t="s">
        <v>475</v>
      </c>
      <c r="C25" s="281" t="s">
        <v>468</v>
      </c>
      <c r="D25" s="395">
        <v>0.5</v>
      </c>
    </row>
    <row r="26" spans="1:4" s="216" customFormat="1">
      <c r="A26" s="371" t="s">
        <v>2206</v>
      </c>
      <c r="B26" s="280" t="s">
        <v>476</v>
      </c>
      <c r="C26" s="281" t="s">
        <v>468</v>
      </c>
      <c r="D26" s="395">
        <v>0.5</v>
      </c>
    </row>
    <row r="27" spans="1:4" s="218" customFormat="1">
      <c r="A27" s="219"/>
      <c r="B27" s="220"/>
      <c r="C27" s="221"/>
      <c r="D27" s="420"/>
    </row>
    <row r="28" spans="1:4">
      <c r="A28" s="222"/>
      <c r="B28" s="225" t="s">
        <v>258</v>
      </c>
      <c r="C28" s="226"/>
      <c r="D28" s="421"/>
    </row>
    <row r="29" spans="1:4" s="224" customFormat="1" ht="102">
      <c r="A29" s="223" t="s">
        <v>259</v>
      </c>
      <c r="B29" s="227" t="s">
        <v>262</v>
      </c>
      <c r="C29" s="228"/>
      <c r="D29" s="397"/>
    </row>
    <row r="30" spans="1:4" ht="38.25">
      <c r="A30" s="223" t="s">
        <v>260</v>
      </c>
      <c r="B30" s="227" t="s">
        <v>264</v>
      </c>
      <c r="C30" s="243"/>
      <c r="D30" s="397"/>
    </row>
  </sheetData>
  <autoFilter ref="A5:F26"/>
  <mergeCells count="3">
    <mergeCell ref="A4:D4"/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E32"/>
  <sheetViews>
    <sheetView view="pageBreakPreview" zoomScaleNormal="100" zoomScaleSheetLayoutView="100" zoomScalePageLayoutView="98" workbookViewId="0">
      <selection activeCell="B8" sqref="B8"/>
    </sheetView>
  </sheetViews>
  <sheetFormatPr defaultColWidth="9.28515625" defaultRowHeight="12.75"/>
  <cols>
    <col min="1" max="1" width="12.7109375" style="237" customWidth="1"/>
    <col min="2" max="2" width="88.140625" style="244" customWidth="1"/>
    <col min="3" max="3" width="13" style="245" customWidth="1"/>
    <col min="4" max="4" width="19.85546875" style="398" customWidth="1"/>
    <col min="5" max="16384" width="9.28515625" style="237"/>
  </cols>
  <sheetData>
    <row r="1" spans="1:5" ht="77.2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14.25">
      <c r="A3" s="467" t="s">
        <v>2561</v>
      </c>
      <c r="B3" s="467"/>
      <c r="C3" s="467"/>
      <c r="D3" s="467"/>
    </row>
    <row r="4" spans="1:5">
      <c r="A4" s="241"/>
      <c r="B4" s="241"/>
      <c r="C4" s="241"/>
      <c r="D4" s="409"/>
    </row>
    <row r="5" spans="1:5" s="242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58" t="s">
        <v>2208</v>
      </c>
      <c r="B6" s="348" t="s">
        <v>477</v>
      </c>
      <c r="C6" s="349"/>
      <c r="D6" s="437"/>
      <c r="E6" s="242"/>
    </row>
    <row r="7" spans="1:5" s="215" customFormat="1" ht="25.5">
      <c r="A7" s="336" t="s">
        <v>2209</v>
      </c>
      <c r="B7" s="337" t="s">
        <v>300</v>
      </c>
      <c r="C7" s="339"/>
      <c r="D7" s="438"/>
      <c r="E7" s="242"/>
    </row>
    <row r="8" spans="1:5" s="215" customFormat="1">
      <c r="A8" s="356" t="s">
        <v>2210</v>
      </c>
      <c r="B8" s="335" t="s">
        <v>2515</v>
      </c>
      <c r="C8" s="335" t="s">
        <v>478</v>
      </c>
      <c r="D8" s="443"/>
      <c r="E8" s="242"/>
    </row>
    <row r="9" spans="1:5" s="217" customFormat="1" ht="25.5">
      <c r="A9" s="263" t="s">
        <v>2211</v>
      </c>
      <c r="B9" s="357" t="s">
        <v>2528</v>
      </c>
      <c r="C9" s="340" t="s">
        <v>21</v>
      </c>
      <c r="D9" s="434">
        <v>1200</v>
      </c>
      <c r="E9" s="242"/>
    </row>
    <row r="10" spans="1:5" s="215" customFormat="1" ht="51">
      <c r="A10" s="263" t="s">
        <v>2212</v>
      </c>
      <c r="B10" s="355" t="s">
        <v>2529</v>
      </c>
      <c r="C10" s="340" t="s">
        <v>21</v>
      </c>
      <c r="D10" s="434">
        <v>2520</v>
      </c>
    </row>
    <row r="11" spans="1:5" s="215" customFormat="1" ht="51">
      <c r="A11" s="263" t="s">
        <v>2213</v>
      </c>
      <c r="B11" s="355" t="s">
        <v>2530</v>
      </c>
      <c r="C11" s="340" t="s">
        <v>21</v>
      </c>
      <c r="D11" s="434">
        <v>2520</v>
      </c>
    </row>
    <row r="12" spans="1:5" s="215" customFormat="1" ht="38.25">
      <c r="A12" s="263" t="s">
        <v>2214</v>
      </c>
      <c r="B12" s="355" t="s">
        <v>2531</v>
      </c>
      <c r="C12" s="340" t="s">
        <v>21</v>
      </c>
      <c r="D12" s="434">
        <v>2040</v>
      </c>
    </row>
    <row r="13" spans="1:5" s="215" customFormat="1" ht="38.25">
      <c r="A13" s="263" t="s">
        <v>2215</v>
      </c>
      <c r="B13" s="355" t="s">
        <v>2532</v>
      </c>
      <c r="C13" s="340" t="s">
        <v>21</v>
      </c>
      <c r="D13" s="434">
        <v>2040</v>
      </c>
    </row>
    <row r="14" spans="1:5" s="215" customFormat="1" ht="38.25">
      <c r="A14" s="263" t="s">
        <v>2216</v>
      </c>
      <c r="B14" s="355" t="s">
        <v>2533</v>
      </c>
      <c r="C14" s="340" t="s">
        <v>21</v>
      </c>
      <c r="D14" s="434">
        <v>1980</v>
      </c>
    </row>
    <row r="15" spans="1:5" s="216" customFormat="1" ht="38.25">
      <c r="A15" s="263" t="s">
        <v>2217</v>
      </c>
      <c r="B15" s="355" t="s">
        <v>2534</v>
      </c>
      <c r="C15" s="340" t="s">
        <v>21</v>
      </c>
      <c r="D15" s="434">
        <v>1980</v>
      </c>
    </row>
    <row r="16" spans="1:5" s="216" customFormat="1">
      <c r="A16" s="263" t="s">
        <v>2218</v>
      </c>
      <c r="B16" s="355" t="s">
        <v>2535</v>
      </c>
      <c r="C16" s="340" t="s">
        <v>468</v>
      </c>
      <c r="D16" s="444">
        <v>75</v>
      </c>
    </row>
    <row r="17" spans="1:5" s="216" customFormat="1">
      <c r="A17" s="263" t="s">
        <v>2219</v>
      </c>
      <c r="B17" s="355" t="s">
        <v>2536</v>
      </c>
      <c r="C17" s="340" t="s">
        <v>21</v>
      </c>
      <c r="D17" s="434">
        <v>1380</v>
      </c>
    </row>
    <row r="18" spans="1:5" s="215" customFormat="1">
      <c r="A18" s="319" t="s">
        <v>2537</v>
      </c>
      <c r="B18" s="355" t="s">
        <v>469</v>
      </c>
      <c r="C18" s="340" t="s">
        <v>2207</v>
      </c>
      <c r="D18" s="434">
        <v>5</v>
      </c>
    </row>
    <row r="19" spans="1:5" s="215" customFormat="1">
      <c r="A19" s="319" t="s">
        <v>2538</v>
      </c>
      <c r="B19" s="355" t="s">
        <v>470</v>
      </c>
      <c r="C19" s="340" t="s">
        <v>21</v>
      </c>
      <c r="D19" s="434">
        <v>200</v>
      </c>
    </row>
    <row r="20" spans="1:5" s="215" customFormat="1">
      <c r="A20" s="356" t="s">
        <v>2220</v>
      </c>
      <c r="B20" s="335" t="s">
        <v>471</v>
      </c>
      <c r="C20" s="335"/>
      <c r="D20" s="443"/>
    </row>
    <row r="21" spans="1:5" s="215" customFormat="1" ht="25.5">
      <c r="A21" s="319" t="s">
        <v>2221</v>
      </c>
      <c r="B21" s="338" t="s">
        <v>472</v>
      </c>
      <c r="C21" s="340" t="s">
        <v>468</v>
      </c>
      <c r="D21" s="395">
        <v>18</v>
      </c>
    </row>
    <row r="22" spans="1:5" s="216" customFormat="1" ht="25.5">
      <c r="A22" s="319" t="s">
        <v>2222</v>
      </c>
      <c r="B22" s="338" t="s">
        <v>473</v>
      </c>
      <c r="C22" s="340" t="s">
        <v>468</v>
      </c>
      <c r="D22" s="395">
        <v>20</v>
      </c>
    </row>
    <row r="23" spans="1:5" s="215" customFormat="1" ht="38.25">
      <c r="A23" s="319" t="s">
        <v>2223</v>
      </c>
      <c r="B23" s="354" t="s">
        <v>2229</v>
      </c>
      <c r="C23" s="340" t="s">
        <v>468</v>
      </c>
      <c r="D23" s="395">
        <v>21.5</v>
      </c>
    </row>
    <row r="24" spans="1:5" s="215" customFormat="1" ht="25.5">
      <c r="A24" s="319" t="s">
        <v>2224</v>
      </c>
      <c r="B24" s="338" t="s">
        <v>2230</v>
      </c>
      <c r="C24" s="340" t="s">
        <v>468</v>
      </c>
      <c r="D24" s="395">
        <v>25</v>
      </c>
    </row>
    <row r="25" spans="1:5" s="215" customFormat="1" ht="25.5">
      <c r="A25" s="319" t="s">
        <v>2225</v>
      </c>
      <c r="B25" s="338" t="s">
        <v>2231</v>
      </c>
      <c r="C25" s="340" t="s">
        <v>468</v>
      </c>
      <c r="D25" s="395">
        <v>27</v>
      </c>
    </row>
    <row r="26" spans="1:5" s="216" customFormat="1">
      <c r="A26" s="319" t="s">
        <v>2226</v>
      </c>
      <c r="B26" s="338" t="s">
        <v>474</v>
      </c>
      <c r="C26" s="340" t="s">
        <v>468</v>
      </c>
      <c r="D26" s="395">
        <v>0.5</v>
      </c>
    </row>
    <row r="27" spans="1:5" s="215" customFormat="1">
      <c r="A27" s="319" t="s">
        <v>2227</v>
      </c>
      <c r="B27" s="338" t="s">
        <v>475</v>
      </c>
      <c r="C27" s="340" t="s">
        <v>468</v>
      </c>
      <c r="D27" s="395">
        <v>0.5</v>
      </c>
    </row>
    <row r="28" spans="1:5" s="215" customFormat="1">
      <c r="A28" s="319" t="s">
        <v>2228</v>
      </c>
      <c r="B28" s="338" t="s">
        <v>476</v>
      </c>
      <c r="C28" s="340" t="s">
        <v>468</v>
      </c>
      <c r="D28" s="395">
        <v>0.5</v>
      </c>
    </row>
    <row r="29" spans="1:5">
      <c r="A29" s="323"/>
      <c r="B29" s="324"/>
      <c r="C29" s="325"/>
      <c r="D29" s="420"/>
    </row>
    <row r="30" spans="1:5">
      <c r="A30" s="327"/>
      <c r="B30" s="329" t="s">
        <v>258</v>
      </c>
      <c r="C30" s="330"/>
      <c r="D30" s="420"/>
    </row>
    <row r="31" spans="1:5" s="217" customFormat="1" ht="102">
      <c r="A31" s="328" t="s">
        <v>259</v>
      </c>
      <c r="B31" s="332" t="s">
        <v>262</v>
      </c>
      <c r="C31" s="333"/>
      <c r="D31" s="421"/>
      <c r="E31" s="237"/>
    </row>
    <row r="32" spans="1:5" ht="38.25">
      <c r="A32" s="328" t="s">
        <v>260</v>
      </c>
      <c r="B32" s="332" t="s">
        <v>264</v>
      </c>
      <c r="C32" s="346"/>
      <c r="D32" s="397"/>
    </row>
  </sheetData>
  <autoFilter ref="A5:F28"/>
  <mergeCells count="2"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view="pageBreakPreview" topLeftCell="A7" zoomScaleNormal="100" zoomScaleSheetLayoutView="100" zoomScalePageLayoutView="98" workbookViewId="0">
      <selection activeCell="B10" sqref="B10"/>
    </sheetView>
  </sheetViews>
  <sheetFormatPr defaultColWidth="9.140625" defaultRowHeight="12.75"/>
  <cols>
    <col min="1" max="1" width="13.42578125" style="361" customWidth="1"/>
    <col min="2" max="2" width="69.85546875" style="244" customWidth="1"/>
    <col min="3" max="3" width="9" style="245" customWidth="1"/>
    <col min="4" max="4" width="11.85546875" style="360" customWidth="1"/>
    <col min="5" max="16384" width="9.140625" style="361"/>
  </cols>
  <sheetData>
    <row r="1" spans="1:5" ht="95.25" customHeight="1">
      <c r="A1" s="467" t="s">
        <v>2547</v>
      </c>
      <c r="B1" s="467"/>
      <c r="C1" s="467"/>
      <c r="D1" s="467"/>
    </row>
    <row r="2" spans="1:5">
      <c r="A2" s="239"/>
      <c r="B2" s="240"/>
      <c r="C2" s="239"/>
      <c r="D2" s="345"/>
    </row>
    <row r="3" spans="1:5" ht="21.75" customHeight="1">
      <c r="A3" s="467" t="s">
        <v>2562</v>
      </c>
      <c r="B3" s="467"/>
      <c r="C3" s="467"/>
      <c r="D3" s="467"/>
    </row>
    <row r="4" spans="1:5">
      <c r="A4" s="375"/>
      <c r="B4" s="375"/>
      <c r="C4" s="375"/>
      <c r="D4" s="375"/>
    </row>
    <row r="5" spans="1:5" s="242" customFormat="1" ht="38.2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43" t="s">
        <v>2208</v>
      </c>
      <c r="B6" s="341" t="s">
        <v>477</v>
      </c>
      <c r="C6" s="365"/>
      <c r="D6" s="352"/>
      <c r="E6" s="242"/>
    </row>
    <row r="7" spans="1:5" s="215" customFormat="1" ht="25.5">
      <c r="A7" s="342" t="s">
        <v>2209</v>
      </c>
      <c r="B7" s="367" t="s">
        <v>300</v>
      </c>
      <c r="C7" s="368"/>
      <c r="D7" s="344"/>
      <c r="E7" s="242"/>
    </row>
    <row r="8" spans="1:5" s="215" customFormat="1">
      <c r="A8" s="45" t="s">
        <v>2210</v>
      </c>
      <c r="B8" s="369" t="s">
        <v>2515</v>
      </c>
      <c r="C8" s="369" t="s">
        <v>478</v>
      </c>
      <c r="D8" s="351"/>
      <c r="E8" s="242"/>
    </row>
    <row r="9" spans="1:5" s="217" customFormat="1" ht="38.25">
      <c r="A9" s="263" t="s">
        <v>2211</v>
      </c>
      <c r="B9" s="357" t="s">
        <v>2528</v>
      </c>
      <c r="C9" s="340" t="s">
        <v>21</v>
      </c>
      <c r="D9" s="353"/>
      <c r="E9" s="242"/>
    </row>
    <row r="10" spans="1:5" s="215" customFormat="1" ht="38.25">
      <c r="A10" s="263" t="s">
        <v>2212</v>
      </c>
      <c r="B10" s="357" t="s">
        <v>2555</v>
      </c>
      <c r="C10" s="340" t="s">
        <v>21</v>
      </c>
      <c r="D10" s="353"/>
    </row>
    <row r="11" spans="1:5" s="215" customFormat="1" ht="38.25">
      <c r="A11" s="263" t="s">
        <v>2213</v>
      </c>
      <c r="B11" s="357" t="s">
        <v>2554</v>
      </c>
      <c r="C11" s="340" t="s">
        <v>21</v>
      </c>
      <c r="D11" s="353"/>
    </row>
    <row r="12" spans="1:5" s="215" customFormat="1" ht="51">
      <c r="A12" s="263" t="s">
        <v>2214</v>
      </c>
      <c r="B12" s="357" t="s">
        <v>2539</v>
      </c>
      <c r="C12" s="340" t="s">
        <v>21</v>
      </c>
      <c r="D12" s="353"/>
    </row>
    <row r="13" spans="1:5" s="215" customFormat="1" ht="51">
      <c r="A13" s="263" t="s">
        <v>2215</v>
      </c>
      <c r="B13" s="357" t="s">
        <v>2540</v>
      </c>
      <c r="C13" s="340" t="s">
        <v>21</v>
      </c>
      <c r="D13" s="353"/>
    </row>
    <row r="14" spans="1:5" s="215" customFormat="1" ht="38.25">
      <c r="A14" s="263" t="s">
        <v>2216</v>
      </c>
      <c r="B14" s="357" t="s">
        <v>2541</v>
      </c>
      <c r="C14" s="340" t="s">
        <v>21</v>
      </c>
      <c r="D14" s="353"/>
    </row>
    <row r="15" spans="1:5" s="216" customFormat="1" ht="38.25">
      <c r="A15" s="263" t="s">
        <v>2217</v>
      </c>
      <c r="B15" s="357" t="s">
        <v>2542</v>
      </c>
      <c r="C15" s="340" t="s">
        <v>21</v>
      </c>
      <c r="D15" s="353"/>
    </row>
    <row r="16" spans="1:5" s="216" customFormat="1">
      <c r="A16" s="263" t="s">
        <v>2218</v>
      </c>
      <c r="B16" s="357" t="s">
        <v>2543</v>
      </c>
      <c r="C16" s="340" t="s">
        <v>468</v>
      </c>
      <c r="D16" s="353"/>
    </row>
    <row r="17" spans="1:4" s="216" customFormat="1" ht="25.5">
      <c r="A17" s="263" t="s">
        <v>2219</v>
      </c>
      <c r="B17" s="357" t="s">
        <v>2544</v>
      </c>
      <c r="C17" s="340" t="s">
        <v>21</v>
      </c>
      <c r="D17" s="353"/>
    </row>
    <row r="18" spans="1:4" s="216" customFormat="1">
      <c r="A18" s="263" t="s">
        <v>2537</v>
      </c>
      <c r="B18" s="357" t="s">
        <v>469</v>
      </c>
      <c r="C18" s="340" t="s">
        <v>2207</v>
      </c>
      <c r="D18" s="353"/>
    </row>
    <row r="19" spans="1:4" s="215" customFormat="1">
      <c r="A19" s="263" t="s">
        <v>2538</v>
      </c>
      <c r="B19" s="357" t="s">
        <v>470</v>
      </c>
      <c r="C19" s="340" t="s">
        <v>21</v>
      </c>
      <c r="D19" s="353"/>
    </row>
    <row r="20" spans="1:4" s="215" customFormat="1">
      <c r="A20" s="45" t="s">
        <v>2220</v>
      </c>
      <c r="B20" s="369" t="s">
        <v>471</v>
      </c>
      <c r="C20" s="369"/>
      <c r="D20" s="351"/>
    </row>
    <row r="21" spans="1:4" ht="25.5">
      <c r="A21" s="263" t="s">
        <v>2221</v>
      </c>
      <c r="B21" s="338" t="s">
        <v>472</v>
      </c>
      <c r="C21" s="340" t="s">
        <v>468</v>
      </c>
      <c r="D21" s="350"/>
    </row>
    <row r="22" spans="1:4" ht="25.5">
      <c r="A22" s="263" t="s">
        <v>2222</v>
      </c>
      <c r="B22" s="338" t="s">
        <v>473</v>
      </c>
      <c r="C22" s="340" t="s">
        <v>468</v>
      </c>
      <c r="D22" s="350"/>
    </row>
    <row r="23" spans="1:4" ht="38.25">
      <c r="A23" s="263" t="s">
        <v>2223</v>
      </c>
      <c r="B23" s="338" t="s">
        <v>2229</v>
      </c>
      <c r="C23" s="340" t="s">
        <v>468</v>
      </c>
      <c r="D23" s="350"/>
    </row>
    <row r="24" spans="1:4" ht="25.5">
      <c r="A24" s="263" t="s">
        <v>2224</v>
      </c>
      <c r="B24" s="338" t="s">
        <v>2230</v>
      </c>
      <c r="C24" s="340" t="s">
        <v>468</v>
      </c>
      <c r="D24" s="350"/>
    </row>
    <row r="25" spans="1:4" ht="25.5">
      <c r="A25" s="263" t="s">
        <v>2225</v>
      </c>
      <c r="B25" s="338" t="s">
        <v>2231</v>
      </c>
      <c r="C25" s="340" t="s">
        <v>468</v>
      </c>
      <c r="D25" s="350"/>
    </row>
    <row r="26" spans="1:4">
      <c r="A26" s="263" t="s">
        <v>2226</v>
      </c>
      <c r="B26" s="338" t="s">
        <v>474</v>
      </c>
      <c r="C26" s="340" t="s">
        <v>468</v>
      </c>
      <c r="D26" s="350"/>
    </row>
    <row r="27" spans="1:4">
      <c r="A27" s="263" t="s">
        <v>2227</v>
      </c>
      <c r="B27" s="338" t="s">
        <v>475</v>
      </c>
      <c r="C27" s="340" t="s">
        <v>468</v>
      </c>
      <c r="D27" s="350"/>
    </row>
    <row r="28" spans="1:4">
      <c r="A28" s="263" t="s">
        <v>2228</v>
      </c>
      <c r="B28" s="338" t="s">
        <v>476</v>
      </c>
      <c r="C28" s="340" t="s">
        <v>468</v>
      </c>
      <c r="D28" s="350"/>
    </row>
    <row r="29" spans="1:4">
      <c r="A29" s="323"/>
      <c r="B29" s="324"/>
      <c r="C29" s="325"/>
      <c r="D29" s="326"/>
    </row>
    <row r="30" spans="1:4">
      <c r="A30" s="327"/>
      <c r="B30" s="329" t="s">
        <v>258</v>
      </c>
      <c r="C30" s="330"/>
      <c r="D30" s="326"/>
    </row>
    <row r="31" spans="1:4" s="218" customFormat="1" ht="127.5">
      <c r="A31" s="328" t="s">
        <v>259</v>
      </c>
      <c r="B31" s="332" t="s">
        <v>262</v>
      </c>
      <c r="C31" s="333"/>
      <c r="D31" s="331"/>
    </row>
    <row r="32" spans="1:4" s="218" customFormat="1" ht="51">
      <c r="A32" s="328" t="s">
        <v>260</v>
      </c>
      <c r="B32" s="332" t="s">
        <v>264</v>
      </c>
      <c r="C32" s="346"/>
      <c r="D32" s="334"/>
    </row>
    <row r="33" spans="1:4" s="224" customFormat="1" ht="15">
      <c r="A33" s="318"/>
      <c r="B33" s="347"/>
      <c r="C33" s="346"/>
      <c r="D33" s="334"/>
    </row>
    <row r="34" spans="1:4" ht="15">
      <c r="A34" s="318"/>
      <c r="B34" s="347"/>
      <c r="C34" s="359"/>
      <c r="D34" s="334"/>
    </row>
    <row r="35" spans="1:4" ht="15" customHeight="1">
      <c r="A35" s="318"/>
      <c r="B35" s="318"/>
    </row>
  </sheetData>
  <autoFilter ref="A5:D28"/>
  <mergeCells count="2"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6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2" tint="-0.499984740745262"/>
  </sheetPr>
  <dimension ref="A1:D44"/>
  <sheetViews>
    <sheetView view="pageBreakPreview" topLeftCell="A21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89.140625" style="93" customWidth="1"/>
    <col min="3" max="3" width="11.28515625" style="94" customWidth="1"/>
    <col min="4" max="4" width="18.85546875" style="398" customWidth="1"/>
    <col min="5" max="16384" width="9.28515625" style="82"/>
  </cols>
  <sheetData>
    <row r="1" spans="1:4" ht="88.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98"/>
    </row>
    <row r="3" spans="1:4" ht="23.25" customHeight="1">
      <c r="A3" s="467" t="s">
        <v>2281</v>
      </c>
      <c r="B3" s="467"/>
      <c r="C3" s="467"/>
      <c r="D3" s="467"/>
    </row>
    <row r="4" spans="1:4">
      <c r="A4" s="86"/>
      <c r="B4" s="86"/>
      <c r="C4" s="86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>
      <c r="A6" s="296" t="s">
        <v>505</v>
      </c>
      <c r="B6" s="261" t="s">
        <v>479</v>
      </c>
      <c r="C6" s="302"/>
      <c r="D6" s="445"/>
    </row>
    <row r="7" spans="1:4" s="1" customFormat="1" ht="25.5">
      <c r="A7" s="291" t="s">
        <v>2232</v>
      </c>
      <c r="B7" s="291" t="s">
        <v>480</v>
      </c>
      <c r="C7" s="288"/>
      <c r="D7" s="446"/>
    </row>
    <row r="8" spans="1:4" s="1" customFormat="1">
      <c r="A8" s="282" t="s">
        <v>2233</v>
      </c>
      <c r="B8" s="313" t="s">
        <v>481</v>
      </c>
      <c r="C8" s="306"/>
      <c r="D8" s="447"/>
    </row>
    <row r="9" spans="1:4" s="1" customFormat="1" ht="25.5">
      <c r="A9" s="213" t="s">
        <v>2234</v>
      </c>
      <c r="B9" s="214" t="s">
        <v>482</v>
      </c>
      <c r="C9" s="264" t="s">
        <v>4</v>
      </c>
      <c r="D9" s="448">
        <v>20.87</v>
      </c>
    </row>
    <row r="10" spans="1:4" s="1" customFormat="1" ht="25.5">
      <c r="A10" s="311" t="s">
        <v>2235</v>
      </c>
      <c r="B10" s="291" t="s">
        <v>220</v>
      </c>
      <c r="C10" s="304"/>
      <c r="D10" s="449"/>
    </row>
    <row r="11" spans="1:4" s="1" customFormat="1" ht="15">
      <c r="A11" s="213" t="s">
        <v>2236</v>
      </c>
      <c r="B11" s="214" t="s">
        <v>2237</v>
      </c>
      <c r="C11" s="264" t="s">
        <v>4</v>
      </c>
      <c r="D11" s="448">
        <v>62.92</v>
      </c>
    </row>
    <row r="12" spans="1:4" s="1" customFormat="1" ht="15">
      <c r="A12" s="213" t="s">
        <v>2238</v>
      </c>
      <c r="B12" s="214" t="s">
        <v>483</v>
      </c>
      <c r="C12" s="264" t="s">
        <v>4</v>
      </c>
      <c r="D12" s="448">
        <v>10.28</v>
      </c>
    </row>
    <row r="13" spans="1:4" s="1" customFormat="1">
      <c r="A13" s="213" t="s">
        <v>2239</v>
      </c>
      <c r="B13" s="214" t="s">
        <v>484</v>
      </c>
      <c r="C13" s="264" t="s">
        <v>17</v>
      </c>
      <c r="D13" s="448">
        <v>1.95</v>
      </c>
    </row>
    <row r="14" spans="1:4" s="1" customFormat="1" ht="15">
      <c r="A14" s="213" t="s">
        <v>2240</v>
      </c>
      <c r="B14" s="214" t="s">
        <v>485</v>
      </c>
      <c r="C14" s="264" t="s">
        <v>4</v>
      </c>
      <c r="D14" s="448">
        <v>26.37</v>
      </c>
    </row>
    <row r="15" spans="1:4" s="10" customFormat="1" ht="15">
      <c r="A15" s="213" t="s">
        <v>2241</v>
      </c>
      <c r="B15" s="214" t="s">
        <v>2242</v>
      </c>
      <c r="C15" s="264" t="s">
        <v>4</v>
      </c>
      <c r="D15" s="448">
        <v>10.28</v>
      </c>
    </row>
    <row r="16" spans="1:4" s="10" customFormat="1" ht="15">
      <c r="A16" s="213" t="s">
        <v>2243</v>
      </c>
      <c r="B16" s="295" t="s">
        <v>486</v>
      </c>
      <c r="C16" s="264" t="s">
        <v>4</v>
      </c>
      <c r="D16" s="448">
        <v>18.350000000000001</v>
      </c>
    </row>
    <row r="17" spans="1:4" s="10" customFormat="1">
      <c r="A17" s="311" t="s">
        <v>2244</v>
      </c>
      <c r="B17" s="291" t="s">
        <v>230</v>
      </c>
      <c r="C17" s="304"/>
      <c r="D17" s="449"/>
    </row>
    <row r="18" spans="1:4" s="1" customFormat="1">
      <c r="A18" s="314" t="s">
        <v>2245</v>
      </c>
      <c r="B18" s="308" t="s">
        <v>490</v>
      </c>
      <c r="C18" s="301"/>
      <c r="D18" s="450"/>
    </row>
    <row r="19" spans="1:4" s="1" customFormat="1" ht="15">
      <c r="A19" s="213" t="s">
        <v>2246</v>
      </c>
      <c r="B19" s="214" t="s">
        <v>2247</v>
      </c>
      <c r="C19" s="264" t="s">
        <v>4</v>
      </c>
      <c r="D19" s="448">
        <v>4.4800000000000004</v>
      </c>
    </row>
    <row r="20" spans="1:4" s="1" customFormat="1" ht="15">
      <c r="A20" s="213" t="s">
        <v>2248</v>
      </c>
      <c r="B20" s="214" t="s">
        <v>2249</v>
      </c>
      <c r="C20" s="264" t="s">
        <v>4</v>
      </c>
      <c r="D20" s="403">
        <v>18.350000000000001</v>
      </c>
    </row>
    <row r="21" spans="1:4" s="1" customFormat="1">
      <c r="A21" s="314" t="s">
        <v>2250</v>
      </c>
      <c r="B21" s="308" t="s">
        <v>491</v>
      </c>
      <c r="C21" s="301"/>
      <c r="D21" s="450"/>
    </row>
    <row r="22" spans="1:4" s="10" customFormat="1" ht="25.5">
      <c r="A22" s="213" t="s">
        <v>2251</v>
      </c>
      <c r="B22" s="214" t="s">
        <v>487</v>
      </c>
      <c r="C22" s="264" t="s">
        <v>4</v>
      </c>
      <c r="D22" s="448">
        <v>20.13</v>
      </c>
    </row>
    <row r="23" spans="1:4" s="1" customFormat="1">
      <c r="A23" s="305" t="s">
        <v>2252</v>
      </c>
      <c r="B23" s="299" t="s">
        <v>492</v>
      </c>
      <c r="C23" s="260"/>
      <c r="D23" s="451"/>
    </row>
    <row r="24" spans="1:4" s="1" customFormat="1" ht="15">
      <c r="A24" s="213" t="s">
        <v>2253</v>
      </c>
      <c r="B24" s="214" t="s">
        <v>2254</v>
      </c>
      <c r="C24" s="264" t="s">
        <v>6</v>
      </c>
      <c r="D24" s="452">
        <v>33.409999999999997</v>
      </c>
    </row>
    <row r="25" spans="1:4" s="1" customFormat="1" ht="15">
      <c r="A25" s="213" t="s">
        <v>2255</v>
      </c>
      <c r="B25" s="214" t="s">
        <v>2256</v>
      </c>
      <c r="C25" s="264" t="s">
        <v>6</v>
      </c>
      <c r="D25" s="452">
        <v>11.32</v>
      </c>
    </row>
    <row r="26" spans="1:4" s="1" customFormat="1" ht="25.5">
      <c r="A26" s="213" t="s">
        <v>2257</v>
      </c>
      <c r="B26" s="214" t="s">
        <v>2258</v>
      </c>
      <c r="C26" s="264" t="s">
        <v>4</v>
      </c>
      <c r="D26" s="452">
        <v>23.86</v>
      </c>
    </row>
    <row r="27" spans="1:4" s="1" customFormat="1">
      <c r="A27" s="314" t="s">
        <v>2259</v>
      </c>
      <c r="B27" s="308" t="s">
        <v>493</v>
      </c>
      <c r="C27" s="301"/>
      <c r="D27" s="453"/>
    </row>
    <row r="28" spans="1:4" s="1" customFormat="1">
      <c r="A28" s="297" t="s">
        <v>2260</v>
      </c>
      <c r="B28" s="290" t="s">
        <v>2261</v>
      </c>
      <c r="C28" s="315"/>
      <c r="D28" s="454"/>
    </row>
    <row r="29" spans="1:4" s="1" customFormat="1" ht="15">
      <c r="A29" s="213" t="s">
        <v>2262</v>
      </c>
      <c r="B29" s="214" t="s">
        <v>237</v>
      </c>
      <c r="C29" s="264" t="s">
        <v>6</v>
      </c>
      <c r="D29" s="452">
        <v>40.98</v>
      </c>
    </row>
    <row r="30" spans="1:4" s="1" customFormat="1" ht="25.5">
      <c r="A30" s="213" t="s">
        <v>2263</v>
      </c>
      <c r="B30" s="214" t="s">
        <v>2264</v>
      </c>
      <c r="C30" s="264" t="s">
        <v>4</v>
      </c>
      <c r="D30" s="452">
        <v>21.26</v>
      </c>
    </row>
    <row r="31" spans="1:4" s="1" customFormat="1" ht="25.5">
      <c r="A31" s="213" t="s">
        <v>2265</v>
      </c>
      <c r="B31" s="214" t="s">
        <v>2266</v>
      </c>
      <c r="C31" s="264" t="s">
        <v>4</v>
      </c>
      <c r="D31" s="452">
        <v>23.86</v>
      </c>
    </row>
    <row r="32" spans="1:4" s="10" customFormat="1" ht="25.5">
      <c r="A32" s="213" t="s">
        <v>2267</v>
      </c>
      <c r="B32" s="214" t="s">
        <v>2268</v>
      </c>
      <c r="C32" s="264" t="s">
        <v>78</v>
      </c>
      <c r="D32" s="452">
        <v>21.92</v>
      </c>
    </row>
    <row r="33" spans="1:4" s="1" customFormat="1" ht="15">
      <c r="A33" s="213" t="s">
        <v>2269</v>
      </c>
      <c r="B33" s="214" t="s">
        <v>488</v>
      </c>
      <c r="C33" s="264" t="s">
        <v>78</v>
      </c>
      <c r="D33" s="452">
        <v>11.46</v>
      </c>
    </row>
    <row r="34" spans="1:4" s="1" customFormat="1">
      <c r="A34" s="297" t="s">
        <v>2270</v>
      </c>
      <c r="B34" s="290" t="s">
        <v>240</v>
      </c>
      <c r="C34" s="315"/>
      <c r="D34" s="454"/>
    </row>
    <row r="35" spans="1:4" s="1" customFormat="1" ht="25.5">
      <c r="A35" s="263" t="s">
        <v>2271</v>
      </c>
      <c r="B35" s="295" t="s">
        <v>2272</v>
      </c>
      <c r="C35" s="312" t="s">
        <v>242</v>
      </c>
      <c r="D35" s="452">
        <v>169.82</v>
      </c>
    </row>
    <row r="36" spans="1:4" s="1" customFormat="1" ht="25.5">
      <c r="A36" s="263" t="s">
        <v>2273</v>
      </c>
      <c r="B36" s="295" t="s">
        <v>2274</v>
      </c>
      <c r="C36" s="312" t="s">
        <v>242</v>
      </c>
      <c r="D36" s="452">
        <v>158.74</v>
      </c>
    </row>
    <row r="37" spans="1:4">
      <c r="A37" s="263" t="s">
        <v>2275</v>
      </c>
      <c r="B37" s="295" t="s">
        <v>2276</v>
      </c>
      <c r="C37" s="312" t="s">
        <v>242</v>
      </c>
      <c r="D37" s="452">
        <v>141</v>
      </c>
    </row>
    <row r="38" spans="1:4" ht="25.5">
      <c r="A38" s="263" t="s">
        <v>2277</v>
      </c>
      <c r="B38" s="295" t="s">
        <v>2266</v>
      </c>
      <c r="C38" s="264" t="s">
        <v>4</v>
      </c>
      <c r="D38" s="452">
        <v>23.86</v>
      </c>
    </row>
    <row r="39" spans="1:4" ht="25.5">
      <c r="A39" s="311" t="s">
        <v>2278</v>
      </c>
      <c r="B39" s="291" t="s">
        <v>257</v>
      </c>
      <c r="C39" s="294"/>
      <c r="D39" s="455"/>
    </row>
    <row r="40" spans="1:4">
      <c r="A40" s="263" t="s">
        <v>2279</v>
      </c>
      <c r="B40" s="320" t="s">
        <v>2493</v>
      </c>
      <c r="C40" s="312" t="s">
        <v>2495</v>
      </c>
      <c r="D40" s="456">
        <v>14.87</v>
      </c>
    </row>
    <row r="41" spans="1:4">
      <c r="A41" s="263" t="s">
        <v>2280</v>
      </c>
      <c r="B41" s="320" t="s">
        <v>2494</v>
      </c>
      <c r="C41" s="312" t="s">
        <v>21</v>
      </c>
      <c r="D41" s="456">
        <v>58.12</v>
      </c>
    </row>
    <row r="42" spans="1:4">
      <c r="A42" s="265"/>
      <c r="B42" s="307" t="s">
        <v>258</v>
      </c>
      <c r="C42" s="300"/>
      <c r="D42" s="457"/>
    </row>
    <row r="43" spans="1:4" s="30" customFormat="1" ht="102">
      <c r="A43" s="283" t="s">
        <v>259</v>
      </c>
      <c r="B43" s="212" t="s">
        <v>262</v>
      </c>
      <c r="C43" s="262"/>
      <c r="D43" s="458"/>
    </row>
    <row r="44" spans="1:4" s="30" customFormat="1" ht="38.25">
      <c r="A44" s="283" t="s">
        <v>260</v>
      </c>
      <c r="B44" s="212" t="s">
        <v>264</v>
      </c>
      <c r="C44" s="309"/>
      <c r="D44" s="458"/>
    </row>
  </sheetData>
  <autoFilter ref="A5:H41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 tint="-0.749992370372631"/>
  </sheetPr>
  <dimension ref="A1:D14"/>
  <sheetViews>
    <sheetView view="pageBreakPreview" zoomScaleNormal="100" zoomScaleSheetLayoutView="100" zoomScalePageLayoutView="98" workbookViewId="0">
      <selection activeCell="A5" sqref="A5:D5"/>
    </sheetView>
  </sheetViews>
  <sheetFormatPr defaultColWidth="9.28515625" defaultRowHeight="12.75"/>
  <cols>
    <col min="1" max="1" width="12.7109375" style="82" customWidth="1"/>
    <col min="2" max="2" width="85.42578125" style="93" customWidth="1"/>
    <col min="3" max="3" width="10.7109375" style="94" customWidth="1"/>
    <col min="4" max="4" width="22" style="398" customWidth="1"/>
    <col min="5" max="16384" width="9.28515625" style="82"/>
  </cols>
  <sheetData>
    <row r="1" spans="1:4" ht="92.2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2556</v>
      </c>
      <c r="B3" s="467"/>
      <c r="C3" s="467"/>
      <c r="D3" s="467"/>
    </row>
    <row r="4" spans="1:4">
      <c r="A4" s="86"/>
      <c r="B4" s="86"/>
      <c r="C4" s="86"/>
      <c r="D4" s="409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235" t="s">
        <v>1108</v>
      </c>
      <c r="B6" s="235" t="s">
        <v>494</v>
      </c>
      <c r="C6" s="236"/>
      <c r="D6" s="459"/>
    </row>
    <row r="7" spans="1:4" s="30" customFormat="1">
      <c r="A7" s="289" t="s">
        <v>2282</v>
      </c>
      <c r="B7" s="289" t="s">
        <v>489</v>
      </c>
      <c r="C7" s="286"/>
      <c r="D7" s="460"/>
    </row>
    <row r="8" spans="1:4" s="1" customFormat="1" ht="25.5">
      <c r="A8" s="213" t="s">
        <v>2283</v>
      </c>
      <c r="B8" s="214" t="s">
        <v>2284</v>
      </c>
      <c r="C8" s="233" t="s">
        <v>21</v>
      </c>
      <c r="D8" s="415">
        <v>38.049999999999997</v>
      </c>
    </row>
    <row r="9" spans="1:4" s="15" customFormat="1" ht="25.5">
      <c r="A9" s="213" t="s">
        <v>2285</v>
      </c>
      <c r="B9" s="214" t="s">
        <v>2286</v>
      </c>
      <c r="C9" s="233" t="s">
        <v>21</v>
      </c>
      <c r="D9" s="415">
        <v>56.25</v>
      </c>
    </row>
    <row r="10" spans="1:4" s="15" customFormat="1" ht="25.5">
      <c r="A10" s="213" t="s">
        <v>2287</v>
      </c>
      <c r="B10" s="214" t="s">
        <v>2288</v>
      </c>
      <c r="C10" s="264" t="s">
        <v>6</v>
      </c>
      <c r="D10" s="415">
        <v>10.98</v>
      </c>
    </row>
    <row r="11" spans="1:4" s="1" customFormat="1" ht="25.5">
      <c r="A11" s="213" t="s">
        <v>2289</v>
      </c>
      <c r="B11" s="214" t="s">
        <v>2290</v>
      </c>
      <c r="C11" s="264" t="s">
        <v>6</v>
      </c>
      <c r="D11" s="415">
        <v>14.69</v>
      </c>
    </row>
    <row r="12" spans="1:4">
      <c r="A12" s="37"/>
      <c r="B12" s="40" t="s">
        <v>258</v>
      </c>
      <c r="C12" s="41"/>
      <c r="D12" s="421"/>
    </row>
    <row r="13" spans="1:4" s="39" customFormat="1" ht="102">
      <c r="A13" s="38" t="s">
        <v>259</v>
      </c>
      <c r="B13" s="42" t="s">
        <v>262</v>
      </c>
      <c r="C13" s="43"/>
      <c r="D13" s="397"/>
    </row>
    <row r="14" spans="1:4" ht="38.25">
      <c r="A14" s="38" t="s">
        <v>260</v>
      </c>
      <c r="B14" s="42" t="s">
        <v>264</v>
      </c>
      <c r="C14" s="91"/>
      <c r="D14" s="397"/>
    </row>
  </sheetData>
  <autoFilter ref="A5:H11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D62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76.42578125" style="93" customWidth="1"/>
    <col min="3" max="3" width="11.5703125" style="94" customWidth="1"/>
    <col min="4" max="4" width="19.28515625" style="398" customWidth="1"/>
    <col min="5" max="16384" width="9.28515625" style="82"/>
  </cols>
  <sheetData>
    <row r="1" spans="1:4" ht="99.7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2557</v>
      </c>
      <c r="B3" s="467"/>
      <c r="C3" s="467"/>
      <c r="D3" s="467"/>
    </row>
    <row r="4" spans="1:4">
      <c r="A4" s="86"/>
      <c r="B4" s="86"/>
      <c r="C4" s="86"/>
      <c r="D4" s="409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259" t="s">
        <v>506</v>
      </c>
      <c r="B6" s="259" t="s">
        <v>2291</v>
      </c>
      <c r="C6" s="259"/>
      <c r="D6" s="461"/>
    </row>
    <row r="7" spans="1:4" s="75" customFormat="1">
      <c r="A7" s="293" t="s">
        <v>2292</v>
      </c>
      <c r="B7" s="293" t="s">
        <v>2293</v>
      </c>
      <c r="C7" s="293"/>
      <c r="D7" s="462"/>
    </row>
    <row r="8" spans="1:4" s="30" customFormat="1">
      <c r="A8" s="282" t="s">
        <v>2294</v>
      </c>
      <c r="B8" s="234" t="s">
        <v>495</v>
      </c>
      <c r="C8" s="306"/>
      <c r="D8" s="463"/>
    </row>
    <row r="9" spans="1:4" s="1" customFormat="1">
      <c r="A9" s="297" t="s">
        <v>2295</v>
      </c>
      <c r="B9" s="290" t="s">
        <v>2296</v>
      </c>
      <c r="C9" s="287"/>
      <c r="D9" s="464"/>
    </row>
    <row r="10" spans="1:4" s="15" customFormat="1">
      <c r="A10" s="213" t="s">
        <v>2297</v>
      </c>
      <c r="B10" s="214" t="s">
        <v>2298</v>
      </c>
      <c r="C10" s="233" t="s">
        <v>21</v>
      </c>
      <c r="D10" s="395">
        <f>177.08*1.8</f>
        <v>318.74400000000003</v>
      </c>
    </row>
    <row r="11" spans="1:4" s="15" customFormat="1">
      <c r="A11" s="213" t="s">
        <v>2299</v>
      </c>
      <c r="B11" s="214" t="s">
        <v>2300</v>
      </c>
      <c r="C11" s="233" t="s">
        <v>21</v>
      </c>
      <c r="D11" s="395">
        <f>66.25*1.8</f>
        <v>119.25</v>
      </c>
    </row>
    <row r="12" spans="1:4" s="1" customFormat="1">
      <c r="A12" s="213" t="s">
        <v>2301</v>
      </c>
      <c r="B12" s="214" t="s">
        <v>2302</v>
      </c>
      <c r="C12" s="233" t="s">
        <v>21</v>
      </c>
      <c r="D12" s="395">
        <f>85*1.8</f>
        <v>153</v>
      </c>
    </row>
    <row r="13" spans="1:4" s="30" customFormat="1">
      <c r="A13" s="213" t="s">
        <v>2303</v>
      </c>
      <c r="B13" s="214" t="s">
        <v>2304</v>
      </c>
      <c r="C13" s="233" t="s">
        <v>21</v>
      </c>
      <c r="D13" s="395">
        <f>110*1.8</f>
        <v>198</v>
      </c>
    </row>
    <row r="14" spans="1:4">
      <c r="A14" s="213" t="s">
        <v>2305</v>
      </c>
      <c r="B14" s="213" t="s">
        <v>2306</v>
      </c>
      <c r="C14" s="233" t="s">
        <v>21</v>
      </c>
      <c r="D14" s="395">
        <f>56.67*1.8</f>
        <v>102.006</v>
      </c>
    </row>
    <row r="15" spans="1:4" ht="25.5">
      <c r="A15" s="297" t="s">
        <v>2307</v>
      </c>
      <c r="B15" s="290" t="s">
        <v>2308</v>
      </c>
      <c r="C15" s="287"/>
      <c r="D15" s="464"/>
    </row>
    <row r="16" spans="1:4">
      <c r="A16" s="213" t="s">
        <v>2309</v>
      </c>
      <c r="B16" s="214" t="s">
        <v>2310</v>
      </c>
      <c r="C16" s="233" t="s">
        <v>21</v>
      </c>
      <c r="D16" s="395">
        <f>21.25*1.8</f>
        <v>38.25</v>
      </c>
    </row>
    <row r="17" spans="1:4">
      <c r="A17" s="213" t="s">
        <v>2311</v>
      </c>
      <c r="B17" s="214" t="s">
        <v>2312</v>
      </c>
      <c r="C17" s="233" t="s">
        <v>21</v>
      </c>
      <c r="D17" s="395">
        <f>63.75*1.8</f>
        <v>114.75</v>
      </c>
    </row>
    <row r="18" spans="1:4">
      <c r="A18" s="213" t="s">
        <v>2313</v>
      </c>
      <c r="B18" s="214" t="s">
        <v>2314</v>
      </c>
      <c r="C18" s="233" t="s">
        <v>21</v>
      </c>
      <c r="D18" s="395">
        <f>63.75*1.8</f>
        <v>114.75</v>
      </c>
    </row>
    <row r="19" spans="1:4">
      <c r="A19" s="213" t="s">
        <v>2315</v>
      </c>
      <c r="B19" s="214" t="s">
        <v>2316</v>
      </c>
      <c r="C19" s="233" t="s">
        <v>21</v>
      </c>
      <c r="D19" s="395">
        <f>14.17*1.8</f>
        <v>25.506</v>
      </c>
    </row>
    <row r="20" spans="1:4">
      <c r="A20" s="213" t="s">
        <v>2317</v>
      </c>
      <c r="B20" s="214" t="s">
        <v>2318</v>
      </c>
      <c r="C20" s="233" t="s">
        <v>21</v>
      </c>
      <c r="D20" s="395">
        <f>33.75*1.8</f>
        <v>60.75</v>
      </c>
    </row>
    <row r="21" spans="1:4" s="81" customFormat="1">
      <c r="A21" s="213" t="s">
        <v>2319</v>
      </c>
      <c r="B21" s="214" t="s">
        <v>2320</v>
      </c>
      <c r="C21" s="233" t="s">
        <v>21</v>
      </c>
      <c r="D21" s="395">
        <f>36.25*1.8</f>
        <v>65.25</v>
      </c>
    </row>
    <row r="22" spans="1:4" s="30" customFormat="1" collapsed="1">
      <c r="A22" s="213" t="s">
        <v>2321</v>
      </c>
      <c r="B22" s="214" t="s">
        <v>2322</v>
      </c>
      <c r="C22" s="233" t="s">
        <v>21</v>
      </c>
      <c r="D22" s="395">
        <f>85*1.8</f>
        <v>153</v>
      </c>
    </row>
    <row r="23" spans="1:4">
      <c r="A23" s="213" t="s">
        <v>2323</v>
      </c>
      <c r="B23" s="214" t="s">
        <v>2324</v>
      </c>
      <c r="C23" s="233" t="s">
        <v>21</v>
      </c>
      <c r="D23" s="395">
        <f>36.25*1.8</f>
        <v>65.25</v>
      </c>
    </row>
    <row r="24" spans="1:4">
      <c r="A24" s="213" t="s">
        <v>2325</v>
      </c>
      <c r="B24" s="214" t="s">
        <v>2326</v>
      </c>
      <c r="C24" s="233" t="s">
        <v>21</v>
      </c>
      <c r="D24" s="395">
        <f>35.42*1.8</f>
        <v>63.756000000000007</v>
      </c>
    </row>
    <row r="25" spans="1:4">
      <c r="A25" s="213" t="s">
        <v>2327</v>
      </c>
      <c r="B25" s="214" t="s">
        <v>2328</v>
      </c>
      <c r="C25" s="233" t="s">
        <v>21</v>
      </c>
      <c r="D25" s="395">
        <f>28.33*1.8</f>
        <v>50.994</v>
      </c>
    </row>
    <row r="26" spans="1:4">
      <c r="A26" s="213" t="s">
        <v>2329</v>
      </c>
      <c r="B26" s="214" t="s">
        <v>2330</v>
      </c>
      <c r="C26" s="233" t="s">
        <v>21</v>
      </c>
      <c r="D26" s="395">
        <f>10.63*1.8</f>
        <v>19.134</v>
      </c>
    </row>
    <row r="27" spans="1:4">
      <c r="A27" s="213" t="s">
        <v>2331</v>
      </c>
      <c r="B27" s="213" t="s">
        <v>2332</v>
      </c>
      <c r="C27" s="233" t="s">
        <v>21</v>
      </c>
      <c r="D27" s="395">
        <f>28.33*1.8</f>
        <v>50.994</v>
      </c>
    </row>
    <row r="28" spans="1:4">
      <c r="A28" s="297" t="s">
        <v>2333</v>
      </c>
      <c r="B28" s="290" t="s">
        <v>2334</v>
      </c>
      <c r="C28" s="287"/>
      <c r="D28" s="464"/>
    </row>
    <row r="29" spans="1:4">
      <c r="A29" s="213" t="s">
        <v>2335</v>
      </c>
      <c r="B29" s="214" t="s">
        <v>2336</v>
      </c>
      <c r="C29" s="233" t="s">
        <v>21</v>
      </c>
      <c r="D29" s="395">
        <f>1.77*1.5</f>
        <v>2.6550000000000002</v>
      </c>
    </row>
    <row r="30" spans="1:4">
      <c r="A30" s="213" t="s">
        <v>2337</v>
      </c>
      <c r="B30" s="214" t="s">
        <v>2338</v>
      </c>
      <c r="C30" s="233" t="s">
        <v>21</v>
      </c>
      <c r="D30" s="395">
        <f>3.19*1.5</f>
        <v>4.7850000000000001</v>
      </c>
    </row>
    <row r="31" spans="1:4">
      <c r="A31" s="213" t="s">
        <v>2339</v>
      </c>
      <c r="B31" s="214" t="s">
        <v>2340</v>
      </c>
      <c r="C31" s="233" t="s">
        <v>21</v>
      </c>
      <c r="D31" s="395">
        <f>3.19*1.5</f>
        <v>4.7850000000000001</v>
      </c>
    </row>
    <row r="32" spans="1:4" s="81" customFormat="1">
      <c r="A32" s="213" t="s">
        <v>2341</v>
      </c>
      <c r="B32" s="214" t="s">
        <v>2342</v>
      </c>
      <c r="C32" s="233" t="s">
        <v>21</v>
      </c>
      <c r="D32" s="395">
        <f>3.19*1.5</f>
        <v>4.7850000000000001</v>
      </c>
    </row>
    <row r="33" spans="1:4" s="81" customFormat="1" collapsed="1">
      <c r="A33" s="213" t="s">
        <v>2343</v>
      </c>
      <c r="B33" s="214" t="s">
        <v>2344</v>
      </c>
      <c r="C33" s="233" t="s">
        <v>21</v>
      </c>
      <c r="D33" s="395">
        <f>19.2*1.5</f>
        <v>28.799999999999997</v>
      </c>
    </row>
    <row r="34" spans="1:4">
      <c r="A34" s="213" t="s">
        <v>2345</v>
      </c>
      <c r="B34" s="214" t="s">
        <v>2346</v>
      </c>
      <c r="C34" s="233" t="s">
        <v>21</v>
      </c>
      <c r="D34" s="395">
        <f>14.17*1.3</f>
        <v>18.420999999999999</v>
      </c>
    </row>
    <row r="35" spans="1:4" s="30" customFormat="1" collapsed="1">
      <c r="A35" s="213" t="s">
        <v>2347</v>
      </c>
      <c r="B35" s="214" t="s">
        <v>2348</v>
      </c>
      <c r="C35" s="233" t="s">
        <v>21</v>
      </c>
      <c r="D35" s="395">
        <f>38.75*1.5</f>
        <v>58.125</v>
      </c>
    </row>
    <row r="36" spans="1:4">
      <c r="A36" s="213" t="s">
        <v>2349</v>
      </c>
      <c r="B36" s="214" t="s">
        <v>2350</v>
      </c>
      <c r="C36" s="233" t="s">
        <v>21</v>
      </c>
      <c r="D36" s="395">
        <f>14.17*1.5</f>
        <v>21.254999999999999</v>
      </c>
    </row>
    <row r="37" spans="1:4">
      <c r="A37" s="297" t="s">
        <v>2351</v>
      </c>
      <c r="B37" s="290" t="s">
        <v>2352</v>
      </c>
      <c r="C37" s="287"/>
      <c r="D37" s="464"/>
    </row>
    <row r="38" spans="1:4" s="30" customFormat="1">
      <c r="A38" s="213" t="s">
        <v>2353</v>
      </c>
      <c r="B38" s="214" t="s">
        <v>2354</v>
      </c>
      <c r="C38" s="233" t="s">
        <v>21</v>
      </c>
      <c r="D38" s="395">
        <f>4.7*1.5</f>
        <v>7.0500000000000007</v>
      </c>
    </row>
    <row r="39" spans="1:4">
      <c r="A39" s="213" t="s">
        <v>2355</v>
      </c>
      <c r="B39" s="214" t="s">
        <v>2356</v>
      </c>
      <c r="C39" s="233" t="s">
        <v>21</v>
      </c>
      <c r="D39" s="395">
        <f>4.25*1.5</f>
        <v>6.375</v>
      </c>
    </row>
    <row r="40" spans="1:4" s="30" customFormat="1">
      <c r="A40" s="213" t="s">
        <v>2357</v>
      </c>
      <c r="B40" s="214" t="s">
        <v>2358</v>
      </c>
      <c r="C40" s="233" t="s">
        <v>21</v>
      </c>
      <c r="D40" s="395">
        <f>4.25*1.5</f>
        <v>6.375</v>
      </c>
    </row>
    <row r="41" spans="1:4" s="30" customFormat="1">
      <c r="A41" s="213" t="s">
        <v>2359</v>
      </c>
      <c r="B41" s="214" t="s">
        <v>2360</v>
      </c>
      <c r="C41" s="233" t="s">
        <v>21</v>
      </c>
      <c r="D41" s="395">
        <f>3.83*1.5</f>
        <v>5.7450000000000001</v>
      </c>
    </row>
    <row r="42" spans="1:4" s="30" customFormat="1">
      <c r="A42" s="213" t="s">
        <v>2361</v>
      </c>
      <c r="B42" s="214" t="s">
        <v>2362</v>
      </c>
      <c r="C42" s="233" t="s">
        <v>21</v>
      </c>
      <c r="D42" s="395">
        <f>4.96*1.5</f>
        <v>7.4399999999999995</v>
      </c>
    </row>
    <row r="43" spans="1:4" s="39" customFormat="1">
      <c r="A43" s="213" t="s">
        <v>2363</v>
      </c>
      <c r="B43" s="214" t="s">
        <v>2364</v>
      </c>
      <c r="C43" s="233" t="s">
        <v>21</v>
      </c>
      <c r="D43" s="395">
        <f>3.19*1.5</f>
        <v>4.7850000000000001</v>
      </c>
    </row>
    <row r="44" spans="1:4">
      <c r="A44" s="213" t="s">
        <v>2365</v>
      </c>
      <c r="B44" s="214" t="s">
        <v>2366</v>
      </c>
      <c r="C44" s="233" t="s">
        <v>21</v>
      </c>
      <c r="D44" s="395">
        <f>3*1.5</f>
        <v>4.5</v>
      </c>
    </row>
    <row r="45" spans="1:4">
      <c r="A45" s="213" t="s">
        <v>2367</v>
      </c>
      <c r="B45" s="214" t="s">
        <v>2368</v>
      </c>
      <c r="C45" s="233" t="s">
        <v>21</v>
      </c>
      <c r="D45" s="395">
        <f>3.19*1.5</f>
        <v>4.7850000000000001</v>
      </c>
    </row>
    <row r="46" spans="1:4">
      <c r="A46" s="213" t="s">
        <v>2369</v>
      </c>
      <c r="B46" s="214" t="s">
        <v>2370</v>
      </c>
      <c r="C46" s="233" t="s">
        <v>21</v>
      </c>
      <c r="D46" s="395">
        <f>14.17*1.5</f>
        <v>21.254999999999999</v>
      </c>
    </row>
    <row r="47" spans="1:4">
      <c r="A47" s="213" t="s">
        <v>2371</v>
      </c>
      <c r="B47" s="214" t="s">
        <v>2372</v>
      </c>
      <c r="C47" s="233" t="s">
        <v>21</v>
      </c>
      <c r="D47" s="395">
        <f>16*1.5</f>
        <v>24</v>
      </c>
    </row>
    <row r="48" spans="1:4">
      <c r="A48" s="213" t="s">
        <v>2373</v>
      </c>
      <c r="B48" s="214" t="s">
        <v>2374</v>
      </c>
      <c r="C48" s="233" t="s">
        <v>21</v>
      </c>
      <c r="D48" s="395">
        <f>3*1.5</f>
        <v>4.5</v>
      </c>
    </row>
    <row r="49" spans="1:4">
      <c r="A49" s="213" t="s">
        <v>2375</v>
      </c>
      <c r="B49" s="213" t="s">
        <v>2376</v>
      </c>
      <c r="C49" s="233" t="s">
        <v>21</v>
      </c>
      <c r="D49" s="395">
        <f>7.08*1.5</f>
        <v>10.620000000000001</v>
      </c>
    </row>
    <row r="50" spans="1:4">
      <c r="A50" s="297" t="s">
        <v>2377</v>
      </c>
      <c r="B50" s="290" t="s">
        <v>2378</v>
      </c>
      <c r="C50" s="287"/>
      <c r="D50" s="464"/>
    </row>
    <row r="51" spans="1:4">
      <c r="A51" s="213" t="s">
        <v>2379</v>
      </c>
      <c r="B51" s="214" t="s">
        <v>2380</v>
      </c>
      <c r="C51" s="233" t="s">
        <v>21</v>
      </c>
      <c r="D51" s="395">
        <f>1.42*1.5</f>
        <v>2.13</v>
      </c>
    </row>
    <row r="52" spans="1:4">
      <c r="A52" s="297" t="s">
        <v>2381</v>
      </c>
      <c r="B52" s="290" t="s">
        <v>2382</v>
      </c>
      <c r="C52" s="287"/>
      <c r="D52" s="464"/>
    </row>
    <row r="53" spans="1:4">
      <c r="A53" s="213" t="s">
        <v>2383</v>
      </c>
      <c r="B53" s="214" t="s">
        <v>2384</v>
      </c>
      <c r="C53" s="233" t="s">
        <v>21</v>
      </c>
      <c r="D53" s="395">
        <f>2.13*1.5</f>
        <v>3.1949999999999998</v>
      </c>
    </row>
    <row r="54" spans="1:4">
      <c r="A54" s="297" t="s">
        <v>2385</v>
      </c>
      <c r="B54" s="290" t="s">
        <v>2386</v>
      </c>
      <c r="C54" s="287"/>
      <c r="D54" s="464"/>
    </row>
    <row r="55" spans="1:4" ht="25.5">
      <c r="A55" s="213" t="s">
        <v>2387</v>
      </c>
      <c r="B55" s="214" t="s">
        <v>2492</v>
      </c>
      <c r="C55" s="233" t="s">
        <v>4</v>
      </c>
      <c r="D55" s="395">
        <v>29</v>
      </c>
    </row>
    <row r="56" spans="1:4" ht="15">
      <c r="A56" s="213" t="s">
        <v>2388</v>
      </c>
      <c r="B56" s="214" t="s">
        <v>2389</v>
      </c>
      <c r="C56" s="233" t="s">
        <v>6</v>
      </c>
      <c r="D56" s="395">
        <v>2.5</v>
      </c>
    </row>
    <row r="57" spans="1:4" ht="25.5">
      <c r="A57" s="213" t="s">
        <v>2390</v>
      </c>
      <c r="B57" s="214" t="s">
        <v>2391</v>
      </c>
      <c r="C57" s="233" t="s">
        <v>21</v>
      </c>
      <c r="D57" s="395">
        <v>56</v>
      </c>
    </row>
    <row r="58" spans="1:4" ht="15">
      <c r="A58" s="213" t="s">
        <v>2392</v>
      </c>
      <c r="B58" s="214" t="s">
        <v>2393</v>
      </c>
      <c r="C58" s="233" t="s">
        <v>4</v>
      </c>
      <c r="D58" s="395">
        <v>26.2</v>
      </c>
    </row>
    <row r="59" spans="1:4">
      <c r="A59" s="317"/>
      <c r="B59" s="310"/>
      <c r="C59" s="303"/>
      <c r="D59" s="420"/>
    </row>
    <row r="60" spans="1:4">
      <c r="A60" s="265"/>
      <c r="B60" s="307" t="s">
        <v>258</v>
      </c>
      <c r="C60" s="300"/>
      <c r="D60" s="421"/>
    </row>
    <row r="61" spans="1:4" ht="114.75">
      <c r="A61" s="283" t="s">
        <v>261</v>
      </c>
      <c r="B61" s="284" t="s">
        <v>262</v>
      </c>
      <c r="C61" s="262"/>
      <c r="D61" s="397"/>
    </row>
    <row r="62" spans="1:4" ht="38.25">
      <c r="A62" s="283" t="s">
        <v>263</v>
      </c>
      <c r="B62" s="284" t="s">
        <v>264</v>
      </c>
      <c r="C62" s="309"/>
      <c r="D62" s="397"/>
    </row>
  </sheetData>
  <autoFilter ref="A5:D58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71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rowBreaks count="1" manualBreakCount="1">
    <brk id="28" max="3" man="1"/>
  </rowBreaks>
  <ignoredErrors>
    <ignoredError sqref="D44 D26 D22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D14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70.42578125" style="93" customWidth="1"/>
    <col min="3" max="3" width="10.85546875" style="94" customWidth="1"/>
    <col min="4" max="4" width="18.5703125" style="398" customWidth="1"/>
    <col min="5" max="16384" width="9.28515625" style="82"/>
  </cols>
  <sheetData>
    <row r="1" spans="1:4" ht="84.7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2558</v>
      </c>
      <c r="B3" s="467"/>
      <c r="C3" s="467"/>
      <c r="D3" s="467"/>
    </row>
    <row r="4" spans="1:4">
      <c r="A4" s="468"/>
      <c r="B4" s="468"/>
      <c r="C4" s="468"/>
      <c r="D4" s="468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77" t="s">
        <v>507</v>
      </c>
      <c r="B6" s="79" t="s">
        <v>496</v>
      </c>
      <c r="C6" s="79"/>
      <c r="D6" s="465"/>
    </row>
    <row r="7" spans="1:4" s="30" customFormat="1">
      <c r="A7" s="74" t="s">
        <v>2497</v>
      </c>
      <c r="B7" s="76" t="s">
        <v>498</v>
      </c>
      <c r="C7" s="76"/>
      <c r="D7" s="466"/>
    </row>
    <row r="8" spans="1:4" s="1" customFormat="1">
      <c r="A8" s="45" t="s">
        <v>2498</v>
      </c>
      <c r="B8" s="73" t="s">
        <v>497</v>
      </c>
      <c r="C8" s="78"/>
      <c r="D8" s="394"/>
    </row>
    <row r="9" spans="1:4" s="15" customFormat="1">
      <c r="A9" s="263" t="s">
        <v>2499</v>
      </c>
      <c r="B9" s="214" t="s">
        <v>2502</v>
      </c>
      <c r="C9" s="285" t="s">
        <v>21</v>
      </c>
      <c r="D9" s="395">
        <v>29.07</v>
      </c>
    </row>
    <row r="10" spans="1:4" s="15" customFormat="1" ht="13.5">
      <c r="A10" s="263" t="s">
        <v>2500</v>
      </c>
      <c r="B10" s="214" t="s">
        <v>2503</v>
      </c>
      <c r="C10" s="285" t="s">
        <v>21</v>
      </c>
      <c r="D10" s="395">
        <v>71.069999999999993</v>
      </c>
    </row>
    <row r="11" spans="1:4" s="217" customFormat="1">
      <c r="A11" s="263" t="s">
        <v>2501</v>
      </c>
      <c r="B11" s="214" t="s">
        <v>2504</v>
      </c>
      <c r="C11" s="285" t="s">
        <v>21</v>
      </c>
      <c r="D11" s="395">
        <v>28</v>
      </c>
    </row>
    <row r="12" spans="1:4" s="39" customFormat="1">
      <c r="A12" s="38"/>
      <c r="B12" s="80" t="s">
        <v>258</v>
      </c>
      <c r="C12" s="91"/>
      <c r="D12" s="397"/>
    </row>
    <row r="13" spans="1:4" ht="127.5">
      <c r="A13" s="38" t="s">
        <v>259</v>
      </c>
      <c r="B13" s="44" t="s">
        <v>262</v>
      </c>
      <c r="C13" s="82"/>
    </row>
    <row r="14" spans="1:4" s="361" customFormat="1" ht="63.75">
      <c r="A14" s="328" t="s">
        <v>260</v>
      </c>
      <c r="B14" s="284" t="s">
        <v>2496</v>
      </c>
      <c r="D14" s="398"/>
    </row>
  </sheetData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ARCH</vt:lpstr>
      <vt:lpstr>ARCH-Canopy</vt:lpstr>
      <vt:lpstr>STRUCT</vt:lpstr>
      <vt:lpstr>STRUCT-Canopy</vt:lpstr>
      <vt:lpstr>EL</vt:lpstr>
      <vt:lpstr>WSS</vt:lpstr>
      <vt:lpstr>HVAC</vt:lpstr>
      <vt:lpstr>TEHN-IMG (Branch T1)</vt:lpstr>
      <vt:lpstr>TEHN-IMG (Branch T2)</vt:lpstr>
      <vt:lpstr>TEHN-IMG (SO2)</vt:lpstr>
      <vt:lpstr>TEHN-IMG (SO3)</vt:lpstr>
      <vt:lpstr>GEODESY </vt:lpstr>
      <vt:lpstr>TRAF. ORG. </vt:lpstr>
      <vt:lpstr>LAND</vt:lpstr>
      <vt:lpstr>FS</vt:lpstr>
      <vt:lpstr>ARCH!Print_Area</vt:lpstr>
      <vt:lpstr>'ARCH-Canopy'!Print_Area</vt:lpstr>
      <vt:lpstr>EL!Print_Area</vt:lpstr>
      <vt:lpstr>FS!Print_Area</vt:lpstr>
      <vt:lpstr>'GEODESY '!Print_Area</vt:lpstr>
      <vt:lpstr>HVAC!Print_Area</vt:lpstr>
      <vt:lpstr>LAND!Print_Area</vt:lpstr>
      <vt:lpstr>STRUCT!Print_Area</vt:lpstr>
      <vt:lpstr>'STRUCT-Canopy'!Print_Area</vt:lpstr>
      <vt:lpstr>'TEHN-IMG (Branch T1)'!Print_Area</vt:lpstr>
      <vt:lpstr>'TEHN-IMG (Branch T2)'!Print_Area</vt:lpstr>
      <vt:lpstr>'TEHN-IMG (SO2)'!Print_Area</vt:lpstr>
      <vt:lpstr>'TEHN-IMG (SO3)'!Print_Area</vt:lpstr>
      <vt:lpstr>'TRAF. ORG. '!Print_Area</vt:lpstr>
      <vt:lpstr>WSS!Print_Area</vt:lpstr>
      <vt:lpstr>EL!Print_Titles</vt:lpstr>
      <vt:lpstr>FS!Print_Titles</vt:lpstr>
      <vt:lpstr>'GEODESY '!Print_Titles</vt:lpstr>
      <vt:lpstr>HVAC!Print_Titles</vt:lpstr>
      <vt:lpstr>LAND!Print_Titles</vt:lpstr>
      <vt:lpstr>STRUCT!Print_Titles</vt:lpstr>
      <vt:lpstr>'STRUCT-Canopy'!Print_Titles</vt:lpstr>
      <vt:lpstr>'TEHN-IMG (Branch T1)'!Print_Titles</vt:lpstr>
      <vt:lpstr>'TEHN-IMG (Branch T2)'!Print_Titles</vt:lpstr>
      <vt:lpstr>'TEHN-IMG (SO2)'!Print_Titles</vt:lpstr>
      <vt:lpstr>'TEHN-IMG (SO3)'!Print_Titles</vt:lpstr>
      <vt:lpstr>'TRAF. ORG. '!Print_Titles</vt:lpstr>
      <vt:lpstr>WSS!Print_Titles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2022-02-28T09:27:08Z</dcterms:modified>
</cp:coreProperties>
</file>